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ražen1\TAJNIK_DRAŽEN JELAVIĆ\SKUPŠTINA\2026\5. sjednica Skupštine, 20.2.2026\"/>
    </mc:Choice>
  </mc:AlternateContent>
  <xr:revisionPtr revIDLastSave="0" documentId="8_{C15DB88D-8722-4D85-8BDA-2ACE4E2B984B}" xr6:coauthVersionLast="47" xr6:coauthVersionMax="47" xr10:uidLastSave="{00000000-0000-0000-0000-000000000000}"/>
  <bookViews>
    <workbookView xWindow="19090" yWindow="-1270" windowWidth="19420" windowHeight="11500" xr2:uid="{00000000-000D-0000-FFFF-FFFF00000000}"/>
  </bookViews>
  <sheets>
    <sheet name="2026" sheetId="4" r:id="rId1"/>
    <sheet name="-" sheetId="5" r:id="rId2"/>
  </sheets>
  <definedNames>
    <definedName name="_Toc505955321" localSheetId="0">'2026'!$J$6</definedName>
    <definedName name="_Toc63856549" localSheetId="0">'2026'!#REF!</definedName>
    <definedName name="_Toc63856551" localSheetId="0">'2026'!#REF!</definedName>
    <definedName name="_Toc63856552" localSheetId="0">'2026'!#REF!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15" i="4" l="1"/>
  <c r="BR15" i="4" s="1"/>
  <c r="BK36" i="4" l="1"/>
  <c r="R57" i="4"/>
  <c r="R27" i="4"/>
  <c r="BK39" i="4" l="1"/>
  <c r="W19" i="4"/>
  <c r="BJ57" i="4"/>
  <c r="BK40" i="4"/>
  <c r="BJ27" i="4"/>
  <c r="BK17" i="4"/>
  <c r="BI57" i="4"/>
  <c r="BI27" i="4"/>
  <c r="BQ27" i="4"/>
  <c r="BR57" i="4"/>
  <c r="BQ57" i="4"/>
  <c r="BR27" i="4"/>
  <c r="G34" i="4"/>
  <c r="AU33" i="4" l="1"/>
  <c r="G33" i="4" l="1"/>
  <c r="AE10" i="4"/>
  <c r="AE40" i="4"/>
  <c r="K57" i="4" l="1"/>
  <c r="K27" i="4"/>
  <c r="L57" i="4"/>
  <c r="L27" i="4"/>
  <c r="BD57" i="4" l="1"/>
  <c r="BD27" i="4"/>
  <c r="AD57" i="4"/>
  <c r="AE39" i="4"/>
  <c r="AD27" i="4" l="1"/>
  <c r="AE19" i="4"/>
  <c r="AE17" i="4"/>
  <c r="W18" i="4" l="1"/>
  <c r="W10" i="4"/>
  <c r="W17" i="4"/>
  <c r="Z39" i="4" l="1"/>
  <c r="Z17" i="4"/>
  <c r="BB57" i="4" l="1"/>
  <c r="BB27" i="4"/>
  <c r="W39" i="4" l="1"/>
  <c r="W40" i="4"/>
  <c r="Z19" i="4"/>
  <c r="BN17" i="4" l="1"/>
  <c r="BN10" i="4"/>
  <c r="BN40" i="4"/>
  <c r="BN57" i="4" s="1"/>
  <c r="BN27" i="4" l="1"/>
  <c r="BM57" i="4"/>
  <c r="BM27" i="4"/>
  <c r="BL57" i="4"/>
  <c r="BL27" i="4"/>
  <c r="AI39" i="4" l="1"/>
  <c r="AB27" i="4" l="1"/>
  <c r="AB57" i="4"/>
  <c r="AZ57" i="4" l="1"/>
  <c r="AM57" i="4"/>
  <c r="S57" i="4" l="1"/>
  <c r="S27" i="4" l="1"/>
  <c r="BK10" i="4"/>
  <c r="G24" i="4" l="1"/>
  <c r="G12" i="4"/>
  <c r="V27" i="4" l="1"/>
  <c r="V57" i="4" l="1"/>
  <c r="AC57" i="4" l="1"/>
  <c r="AC27" i="4"/>
  <c r="BC27" i="4" l="1"/>
  <c r="AZ27" i="4" l="1"/>
  <c r="AU19" i="4"/>
  <c r="G41" i="4" l="1"/>
  <c r="W36" i="4"/>
  <c r="AU17" i="4"/>
  <c r="AU40" i="4"/>
  <c r="AU39" i="4"/>
  <c r="BK42" i="4"/>
  <c r="BK18" i="4"/>
  <c r="G18" i="4" s="1"/>
  <c r="AU10" i="4"/>
  <c r="AJ57" i="4"/>
  <c r="G51" i="4"/>
  <c r="G56" i="4"/>
  <c r="G55" i="4" s="1"/>
  <c r="G53" i="4"/>
  <c r="G54" i="4"/>
  <c r="G50" i="4"/>
  <c r="G48" i="4"/>
  <c r="G47" i="4"/>
  <c r="G46" i="4"/>
  <c r="G44" i="4"/>
  <c r="G43" i="4" s="1"/>
  <c r="G38" i="4"/>
  <c r="G37" i="4"/>
  <c r="G25" i="4"/>
  <c r="G23" i="4"/>
  <c r="G21" i="4"/>
  <c r="G20" i="4"/>
  <c r="G15" i="4"/>
  <c r="G14" i="4"/>
  <c r="G11" i="4"/>
  <c r="BP17" i="4"/>
  <c r="BP40" i="4"/>
  <c r="BK57" i="4"/>
  <c r="AW40" i="4"/>
  <c r="AU42" i="4"/>
  <c r="AU36" i="4"/>
  <c r="AU32" i="4"/>
  <c r="AG39" i="4"/>
  <c r="AG57" i="4" s="1"/>
  <c r="Z57" i="4"/>
  <c r="BP10" i="4"/>
  <c r="BK19" i="4"/>
  <c r="AW17" i="4"/>
  <c r="AU8" i="4"/>
  <c r="AI10" i="4"/>
  <c r="AG10" i="4"/>
  <c r="Z27" i="4"/>
  <c r="Q57" i="4"/>
  <c r="Q27" i="4"/>
  <c r="AT57" i="4"/>
  <c r="AT27" i="4"/>
  <c r="AM27" i="4"/>
  <c r="BF57" i="4"/>
  <c r="BF27" i="4"/>
  <c r="P57" i="4"/>
  <c r="P27" i="4"/>
  <c r="BO27" i="4"/>
  <c r="BP27" i="4" s="1"/>
  <c r="AH57" i="4"/>
  <c r="AH27" i="4"/>
  <c r="BH27" i="4"/>
  <c r="BG27" i="4"/>
  <c r="BE27" i="4"/>
  <c r="BA27" i="4"/>
  <c r="AY27" i="4"/>
  <c r="AX27" i="4"/>
  <c r="AV27" i="4"/>
  <c r="AW27" i="4" s="1"/>
  <c r="AS27" i="4"/>
  <c r="AR27" i="4"/>
  <c r="AQ27" i="4"/>
  <c r="AP27" i="4"/>
  <c r="AO27" i="4"/>
  <c r="AN27" i="4"/>
  <c r="AL27" i="4"/>
  <c r="AK27" i="4"/>
  <c r="AJ27" i="4"/>
  <c r="AF27" i="4"/>
  <c r="AG27" i="4" s="1"/>
  <c r="AA27" i="4"/>
  <c r="Y27" i="4"/>
  <c r="X27" i="4"/>
  <c r="U27" i="4"/>
  <c r="T27" i="4"/>
  <c r="O27" i="4"/>
  <c r="N27" i="4"/>
  <c r="M27" i="4"/>
  <c r="BO57" i="4"/>
  <c r="BP57" i="4" s="1"/>
  <c r="BH57" i="4"/>
  <c r="BG57" i="4"/>
  <c r="BE57" i="4"/>
  <c r="BC57" i="4"/>
  <c r="BA57" i="4"/>
  <c r="AY57" i="4"/>
  <c r="AX57" i="4"/>
  <c r="AV57" i="4"/>
  <c r="AW57" i="4" s="1"/>
  <c r="AS57" i="4"/>
  <c r="AR57" i="4"/>
  <c r="AQ57" i="4"/>
  <c r="AP57" i="4"/>
  <c r="AO57" i="4"/>
  <c r="AN57" i="4"/>
  <c r="AL57" i="4"/>
  <c r="AK57" i="4"/>
  <c r="AF57" i="4"/>
  <c r="AA57" i="4"/>
  <c r="Y57" i="4"/>
  <c r="X57" i="4"/>
  <c r="U57" i="4"/>
  <c r="T57" i="4"/>
  <c r="O57" i="4"/>
  <c r="N57" i="4"/>
  <c r="M57" i="4"/>
  <c r="J57" i="4"/>
  <c r="J27" i="4"/>
  <c r="I57" i="4"/>
  <c r="I27" i="4"/>
  <c r="AE27" i="4" l="1"/>
  <c r="G39" i="4"/>
  <c r="G36" i="4"/>
  <c r="G40" i="4"/>
  <c r="G45" i="4"/>
  <c r="G52" i="4"/>
  <c r="AE57" i="4"/>
  <c r="G13" i="4"/>
  <c r="AI57" i="4"/>
  <c r="AU57" i="4"/>
  <c r="G49" i="4"/>
  <c r="G42" i="4"/>
  <c r="AI27" i="4"/>
  <c r="BK27" i="4"/>
  <c r="W57" i="4"/>
  <c r="AU27" i="4"/>
  <c r="G35" i="4" l="1"/>
  <c r="G22" i="4" l="1"/>
  <c r="G19" i="4"/>
  <c r="W8" i="4"/>
  <c r="G8" i="4" s="1"/>
  <c r="G17" i="4"/>
  <c r="G10" i="4"/>
  <c r="G9" i="4" s="1"/>
  <c r="G16" i="4" l="1"/>
  <c r="W27" i="4"/>
  <c r="G32" i="4" l="1"/>
  <c r="G31" i="4" s="1"/>
  <c r="G57" i="4" s="1"/>
  <c r="G59" i="4" s="1"/>
  <c r="G7" i="4" l="1"/>
  <c r="G27" i="4" s="1"/>
  <c r="G58" i="4" s="1"/>
  <c r="G60" i="4" s="1"/>
  <c r="G63" i="4" l="1"/>
</calcChain>
</file>

<file path=xl/sharedStrings.xml><?xml version="1.0" encoding="utf-8"?>
<sst xmlns="http://schemas.openxmlformats.org/spreadsheetml/2006/main" count="187" uniqueCount="182">
  <si>
    <t>OPIS</t>
  </si>
  <si>
    <t>3</t>
  </si>
  <si>
    <t>31</t>
  </si>
  <si>
    <t>32</t>
  </si>
  <si>
    <t xml:space="preserve">Prihodi od članarina i članskih doprinosa </t>
  </si>
  <si>
    <t>33</t>
  </si>
  <si>
    <t>Prihodi po posebnim propisima</t>
  </si>
  <si>
    <t>34</t>
  </si>
  <si>
    <t xml:space="preserve">Prihodi od imovine </t>
  </si>
  <si>
    <t>35</t>
  </si>
  <si>
    <t>37</t>
  </si>
  <si>
    <t>Prihodi od povezanih neprofitnih organizacija</t>
  </si>
  <si>
    <t>4</t>
  </si>
  <si>
    <t>41</t>
  </si>
  <si>
    <t>42</t>
  </si>
  <si>
    <t>43</t>
  </si>
  <si>
    <t>Rashodi amortizacije</t>
  </si>
  <si>
    <t>44</t>
  </si>
  <si>
    <t>45</t>
  </si>
  <si>
    <t xml:space="preserve">Donacije </t>
  </si>
  <si>
    <t>46</t>
  </si>
  <si>
    <t xml:space="preserve">Ostali rashodi </t>
  </si>
  <si>
    <t>47</t>
  </si>
  <si>
    <t xml:space="preserve">Rashodi vezani uz financiranje povezanih neprofitnih organizacija </t>
  </si>
  <si>
    <t>I. PRIHODI</t>
  </si>
  <si>
    <t>II. RASHODI</t>
  </si>
  <si>
    <t>Prihodi od prodaje roba i pružanja usluga</t>
  </si>
  <si>
    <t>UKUPNO PRIHODI</t>
  </si>
  <si>
    <t xml:space="preserve">UKUPNO RASHODI </t>
  </si>
  <si>
    <t xml:space="preserve">UKUPNO PRIHODI </t>
  </si>
  <si>
    <t>Skupine iz računskog plana</t>
  </si>
  <si>
    <t xml:space="preserve">                          UKUPNO RASHODI </t>
  </si>
  <si>
    <t>PRIHODI</t>
  </si>
  <si>
    <t>Prihodi od donacija</t>
  </si>
  <si>
    <t>36</t>
  </si>
  <si>
    <t>Ostali prihodi</t>
  </si>
  <si>
    <t>RASHODI</t>
  </si>
  <si>
    <t>Rashodi za radnike</t>
  </si>
  <si>
    <t>Materijalni rashodi</t>
  </si>
  <si>
    <t xml:space="preserve">Financijski rashodi </t>
  </si>
  <si>
    <t>MANJAK PRIHODA ZA POKRIĆE U NAREDNOM RAZDOBLJU</t>
  </si>
  <si>
    <t>PLANIRANI VIŠAK PRIHODA ZA PRIJENOS</t>
  </si>
  <si>
    <t>Preneseni manjak prihoda za pokriće</t>
  </si>
  <si>
    <t>311</t>
  </si>
  <si>
    <t>321</t>
  </si>
  <si>
    <t>331</t>
  </si>
  <si>
    <t>341</t>
  </si>
  <si>
    <t>342</t>
  </si>
  <si>
    <t>Prihodi od financijske imovine</t>
  </si>
  <si>
    <t>Prihodi od nefinancijske imovine</t>
  </si>
  <si>
    <t>351</t>
  </si>
  <si>
    <t>353</t>
  </si>
  <si>
    <t>Prihodi od donacija iz proračuna</t>
  </si>
  <si>
    <t>Prihodi od inozemnih vlada i međunarodnih organizacija</t>
  </si>
  <si>
    <t>Prihodi od trgovačkih društava i ostalih pravnih osoba</t>
  </si>
  <si>
    <t>354</t>
  </si>
  <si>
    <t>Prihodi od građana i kućanstava</t>
  </si>
  <si>
    <t>355</t>
  </si>
  <si>
    <t>Ostali prihodi od donacija</t>
  </si>
  <si>
    <t>361</t>
  </si>
  <si>
    <t>362</t>
  </si>
  <si>
    <t>363</t>
  </si>
  <si>
    <t>Prihodi od prodaje dugotrajne imovine</t>
  </si>
  <si>
    <t>Ostali nespomenuti prihodi</t>
  </si>
  <si>
    <t>411</t>
  </si>
  <si>
    <t>Plaće</t>
  </si>
  <si>
    <t>412</t>
  </si>
  <si>
    <t>Ostali rashodi za radnike</t>
  </si>
  <si>
    <t>413</t>
  </si>
  <si>
    <t>422</t>
  </si>
  <si>
    <t>423</t>
  </si>
  <si>
    <t>424</t>
  </si>
  <si>
    <t>425</t>
  </si>
  <si>
    <t>426</t>
  </si>
  <si>
    <t>421</t>
  </si>
  <si>
    <t>Naknade troškova zaposlenima</t>
  </si>
  <si>
    <t>Naknade troškova članovima u predstavničkim i izvršnim tijelima, povjerenstvima i slično</t>
  </si>
  <si>
    <t>Naknade volonterima</t>
  </si>
  <si>
    <t>Naknade ostalim osobama izvan radnog odnosa</t>
  </si>
  <si>
    <t>Rashodi za usluge</t>
  </si>
  <si>
    <t>Rashodi za materijal i energiju</t>
  </si>
  <si>
    <t>429</t>
  </si>
  <si>
    <t xml:space="preserve">431 </t>
  </si>
  <si>
    <t>Amortizacija</t>
  </si>
  <si>
    <t>441</t>
  </si>
  <si>
    <t>442</t>
  </si>
  <si>
    <t>443</t>
  </si>
  <si>
    <t>Kamate za izdane vrijednosne papire</t>
  </si>
  <si>
    <t>Kamate za primljene kredite i zajmove</t>
  </si>
  <si>
    <t>Ostali financijski rashodi</t>
  </si>
  <si>
    <t>451</t>
  </si>
  <si>
    <t>452</t>
  </si>
  <si>
    <t>Tekuće donacije</t>
  </si>
  <si>
    <t>Kapitalne donacije</t>
  </si>
  <si>
    <t>461</t>
  </si>
  <si>
    <t>462</t>
  </si>
  <si>
    <t>Kazne, penali, naknade štete</t>
  </si>
  <si>
    <t>Ostali nespomenuti rashodi</t>
  </si>
  <si>
    <t>471</t>
  </si>
  <si>
    <t>Seminar za zborske dirigente</t>
  </si>
  <si>
    <t>Seminar za voditelje i članove tamburaških orkestara i sastava</t>
  </si>
  <si>
    <t>Seminari za voditelje i plesače suvremenog i društvenog plesa</t>
  </si>
  <si>
    <t>1. Stručno usavršavanje i osposobljavanje</t>
  </si>
  <si>
    <t>I. PROGRAMSKA DJELATNOST</t>
  </si>
  <si>
    <t>2. Stimulacija stvaralaštva za glazbene ansamble i kazališne skupine</t>
  </si>
  <si>
    <t>3. Nakladnička djelatnost</t>
  </si>
  <si>
    <t>6. Manifestacije državnog značaja</t>
  </si>
  <si>
    <t>7. Gostovanja nagrađenih kazališnih predstava</t>
  </si>
  <si>
    <t>Područje kazališta</t>
  </si>
  <si>
    <t>8. Međunarodna kulturna suradnja</t>
  </si>
  <si>
    <t>Međunarodna kulturna suradnja u području kazališta</t>
  </si>
  <si>
    <t>Međunarodna kulturna suradnja u području glazbe</t>
  </si>
  <si>
    <t>Međunarodna kulturna suradnja u području plesa</t>
  </si>
  <si>
    <t>10. Nastavak uređenja prostora HSK</t>
  </si>
  <si>
    <t>II. IZDACI ZA ZAPOSLENE (STRUČNA SLUŽBA) i MATERIJALNI IZDACI</t>
  </si>
  <si>
    <t>Prihodi od naknade šteta i refundacije</t>
  </si>
  <si>
    <t>Doprinosi na plaće</t>
  </si>
  <si>
    <t>UKUPNO PRIHODI / RASHODI 1. Stručno usavršavanje i osposobljavanje</t>
  </si>
  <si>
    <t>UKUPNO PRIHODI / RASHODI 2. Stimulacija stvaralaštva za glazbene ansamble i kazališne skupine</t>
  </si>
  <si>
    <t>UKUPNO PRIHODI / RASHODI 3. Nakladnička djelatnost</t>
  </si>
  <si>
    <t>UKUPNO PRIHODI / RASHODI 4. Stalna stručna i organizacijska pomoć</t>
  </si>
  <si>
    <t>UKUPNO PRIHODI / RASHODI 5. Nastavak ustroja HSK-a</t>
  </si>
  <si>
    <t>UKUPNO PRIHODI / RASHODI 6. Manifestacije državnog značaja</t>
  </si>
  <si>
    <t>UKUPNO PRIHODI / RASHODI 7. Gostovanja nagrađenih kazališnih predstava</t>
  </si>
  <si>
    <t>UKUPNO PRIHODI / RASHODI 8. Međunarodna kulturna suradnja</t>
  </si>
  <si>
    <t>UKUPNO PRIHODI / RASHODI 9. Nabava računalne opreme</t>
  </si>
  <si>
    <t>UKUPNO PRIHODI / RASHODI 10. Nastavak uređenja prostora HSK</t>
  </si>
  <si>
    <t>Ostali nespomenuti materijalni rashodi</t>
  </si>
  <si>
    <t>Preneseni višak prihoda iz prethodnih godina</t>
  </si>
  <si>
    <t>Nastavak rada na osnivanju i revitalizaciji županijskih zajednica</t>
  </si>
  <si>
    <t>-</t>
  </si>
  <si>
    <t>Razvoj digitalne platforme: Mreža hrvatske kulture</t>
  </si>
  <si>
    <t>5. Nastavak ustroja HSK</t>
  </si>
  <si>
    <t>11. Izdaci za zaposlene (stručna služba)</t>
  </si>
  <si>
    <t>12. Materijalni izdaci</t>
  </si>
  <si>
    <t>Obilježavanje Međunarodnog dana plesa</t>
  </si>
  <si>
    <t>4. Stalna stručna,  organizacijska, informatička i uredska pomoć</t>
  </si>
  <si>
    <t>Dramske radionice za voditelje, redatelje i glumce amaterskih kazališnih skupina</t>
  </si>
  <si>
    <t>Seminar za dirigente i svirače puhačkih orkestara</t>
  </si>
  <si>
    <t>Područje glazbe (Tiskanje novih skladbi dobivenih natječajima)</t>
  </si>
  <si>
    <t>Državna smotra folklora u Mostaru, BiH</t>
  </si>
  <si>
    <t>Izrada nove web stranice www.hrsk.hr</t>
  </si>
  <si>
    <t>Opremanje Kazališne i Glazbene biblioteke HSK-a</t>
  </si>
  <si>
    <t>Seminari za voditelje folklornih skupina (4)</t>
  </si>
  <si>
    <t>Tiskanje i promocija monografije "Sedam i pol desetljeća Hrvatskog sabora kulture 1948-2018"</t>
  </si>
  <si>
    <t xml:space="preserve">FINANCIJSKI PLAN ZA 2025. </t>
  </si>
  <si>
    <t>Područje folklora i plesa (Narodna nošnja Biograda)</t>
  </si>
  <si>
    <t>Seminari - radionice za likovne stvaraoce</t>
  </si>
  <si>
    <t>Seminar za voditelje i članove malih vokalnih sastava</t>
  </si>
  <si>
    <t>Natječaji za nove skladbe</t>
  </si>
  <si>
    <t>Seminar za predvodnike puhačkih orkestara</t>
  </si>
  <si>
    <t>Radionica za književne stvaraoce</t>
  </si>
  <si>
    <t>Tiskanje Zbornika radova hrvatskih zavičajnih književnika (2021.-2024.)</t>
  </si>
  <si>
    <t>Sudjelovanje članova folklornih skupina na 11. Seminaru folklora Hrvata u BiH (Mostar)</t>
  </si>
  <si>
    <t>Sudjelovanje članova folklornih skupina na XV. Seminaru bunjevačkog stvaralaštva (Tavankut)</t>
  </si>
  <si>
    <t>33. Susret hrvatskih folklornih ansambala i izvornih skupina + CIOFF</t>
  </si>
  <si>
    <t>23. Festival dječjeg folklora Hrvatske, Vinkovci 2026.</t>
  </si>
  <si>
    <t>37. Susret hrvatskih plesnih ansambala</t>
  </si>
  <si>
    <t>Gostovanje folklorne skupine na Državnoj reviji poustvarjalcev glasbenega izročila, Slovenija</t>
  </si>
  <si>
    <t>ŽIVA 2026., festival plesne ustvarjalnosti mladih, Slovenija</t>
  </si>
  <si>
    <t>Suradnja 22 europske zemlje -"AMATEO"</t>
  </si>
  <si>
    <t>59. Susret hrvatskih pjevačkih zborova</t>
  </si>
  <si>
    <t>39. Susret hrvatskih puhačkih orkestara</t>
  </si>
  <si>
    <t>23. Susret hrvatskih malih vokalnih sastava</t>
  </si>
  <si>
    <t>Gostovanje najboljeg malog vokalnog sastava u kategoriji izvorne pučke glazbe na 9. Međunarodnom festivalu tradicijskog pjevanja u Subotici u Srbiji</t>
  </si>
  <si>
    <t>66. Festival hrvatskih kazališnih amatera</t>
  </si>
  <si>
    <t>45. Susret hrvatskih zavičajnih književnika</t>
  </si>
  <si>
    <t>42. Susret likovnih stvaralaca</t>
  </si>
  <si>
    <t>20. Međunarodni festival amaterskih kazališta</t>
  </si>
  <si>
    <t>54. Teatarski festival FEDRA, Bugojno, BIH</t>
  </si>
  <si>
    <t>69. Festival festivala Trebinje, BiH</t>
  </si>
  <si>
    <t>Nove skladbe (2) za tamburaški orkestar skladatelja Siniše Leopolda</t>
  </si>
  <si>
    <t>33. Susret hrvatskih tamburaških orkestara i sastava</t>
  </si>
  <si>
    <t>44. državni susret tamburaša i mandolinista Slovenije</t>
  </si>
  <si>
    <t>Međunarodno gostovanje MPZ "Rudolf Rajter" Ivanec</t>
  </si>
  <si>
    <t>Gostovanje Omladinskog puhačkog orkestra Gradske glazbe Zvonimir na 43. natjecanju slovenskih puhačkih orkestara u Sloveniji</t>
  </si>
  <si>
    <t>Sudjelovanje u radu srodnih i međunarodnih organizacija</t>
  </si>
  <si>
    <t>Suradnja s mažoret timovima HSK-a</t>
  </si>
  <si>
    <t>Glazbeni predah - suradnja s Klinikom za psihijatriju "Sveti Ivan" Jankomir, Zagreb</t>
  </si>
  <si>
    <t>PLAN 2026</t>
  </si>
  <si>
    <t>VIŠAK ILI MANJAK PRIHODA  2026.</t>
  </si>
  <si>
    <t>Obilježavanje dana Europske baštine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</si>
</sst>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kn&quot;"/>
    <numFmt numFmtId="165" formatCode="#,##0.00;[Red]#,##0.00"/>
    <numFmt numFmtId="166" formatCode="_-* #,##0.00\ [$€-1]_-;\-* #,##0.00\ [$€-1]_-;_-* &quot;-&quot;??\ [$€-1]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2"/>
      <name val="Arial"/>
      <family val="2"/>
      <charset val="238"/>
    </font>
    <font>
      <i/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4" applyNumberFormat="0" applyAlignment="0" applyProtection="0"/>
    <xf numFmtId="0" fontId="20" fillId="11" borderId="0" applyNumberFormat="0" applyBorder="0" applyAlignment="0" applyProtection="0"/>
    <xf numFmtId="43" fontId="23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164" fontId="0" fillId="0" borderId="0" xfId="0" applyNumberFormat="1"/>
    <xf numFmtId="49" fontId="4" fillId="0" borderId="0" xfId="3" applyNumberFormat="1" applyFill="1" applyBorder="1" applyAlignment="1">
      <alignment horizontal="right" vertical="center" indent="1"/>
    </xf>
    <xf numFmtId="164" fontId="4" fillId="0" borderId="0" xfId="3" applyNumberFormat="1" applyBorder="1"/>
    <xf numFmtId="49" fontId="9" fillId="0" borderId="5" xfId="2" applyNumberFormat="1" applyFont="1" applyBorder="1" applyAlignment="1">
      <alignment horizontal="right" vertical="center" inden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0" fillId="5" borderId="10" xfId="0" applyNumberFormat="1" applyFill="1" applyBorder="1"/>
    <xf numFmtId="49" fontId="9" fillId="0" borderId="11" xfId="2" applyNumberFormat="1" applyFont="1" applyBorder="1" applyAlignment="1">
      <alignment horizontal="right" vertical="center" indent="1"/>
    </xf>
    <xf numFmtId="164" fontId="4" fillId="7" borderId="0" xfId="3" applyNumberFormat="1" applyFill="1" applyBorder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9" fontId="13" fillId="7" borderId="0" xfId="3" applyNumberFormat="1" applyFont="1" applyFill="1" applyBorder="1" applyAlignment="1">
      <alignment horizontal="right" vertical="center" indent="1"/>
    </xf>
    <xf numFmtId="49" fontId="9" fillId="0" borderId="6" xfId="2" applyNumberFormat="1" applyFont="1" applyBorder="1" applyAlignment="1">
      <alignment horizontal="right" vertical="center" indent="1"/>
    </xf>
    <xf numFmtId="49" fontId="10" fillId="5" borderId="6" xfId="4" applyNumberFormat="1" applyFont="1" applyFill="1" applyBorder="1" applyAlignment="1">
      <alignment horizontal="right" vertical="center" indent="1"/>
    </xf>
    <xf numFmtId="164" fontId="4" fillId="5" borderId="0" xfId="3" applyNumberFormat="1" applyFill="1" applyBorder="1"/>
    <xf numFmtId="49" fontId="13" fillId="7" borderId="6" xfId="3" applyNumberFormat="1" applyFont="1" applyFill="1" applyBorder="1" applyAlignment="1">
      <alignment horizontal="right" vertical="center" indent="1"/>
    </xf>
    <xf numFmtId="164" fontId="4" fillId="7" borderId="8" xfId="3" applyNumberFormat="1" applyFill="1" applyBorder="1"/>
    <xf numFmtId="0" fontId="0" fillId="8" borderId="0" xfId="0" applyFill="1"/>
    <xf numFmtId="0" fontId="14" fillId="8" borderId="0" xfId="0" applyFont="1" applyFill="1" applyAlignment="1">
      <alignment wrapText="1"/>
    </xf>
    <xf numFmtId="4" fontId="0" fillId="0" borderId="22" xfId="0" applyNumberFormat="1" applyBorder="1"/>
    <xf numFmtId="4" fontId="0" fillId="0" borderId="23" xfId="0" applyNumberFormat="1" applyBorder="1"/>
    <xf numFmtId="4" fontId="0" fillId="8" borderId="23" xfId="0" applyNumberFormat="1" applyFill="1" applyBorder="1"/>
    <xf numFmtId="0" fontId="0" fillId="0" borderId="22" xfId="0" applyBorder="1"/>
    <xf numFmtId="4" fontId="0" fillId="0" borderId="25" xfId="0" applyNumberFormat="1" applyBorder="1"/>
    <xf numFmtId="4" fontId="0" fillId="8" borderId="25" xfId="0" applyNumberFormat="1" applyFill="1" applyBorder="1"/>
    <xf numFmtId="4" fontId="0" fillId="0" borderId="27" xfId="0" applyNumberFormat="1" applyBorder="1"/>
    <xf numFmtId="4" fontId="0" fillId="6" borderId="28" xfId="0" applyNumberFormat="1" applyFill="1" applyBorder="1"/>
    <xf numFmtId="49" fontId="16" fillId="0" borderId="11" xfId="2" applyNumberFormat="1" applyFont="1" applyBorder="1" applyAlignment="1">
      <alignment horizontal="right" vertical="center" indent="1"/>
    </xf>
    <xf numFmtId="0" fontId="1" fillId="8" borderId="0" xfId="0" applyFont="1" applyFill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8" borderId="23" xfId="0" applyNumberFormat="1" applyFont="1" applyFill="1" applyBorder="1"/>
    <xf numFmtId="49" fontId="16" fillId="0" borderId="5" xfId="2" applyNumberFormat="1" applyFont="1" applyBorder="1" applyAlignment="1">
      <alignment horizontal="right" vertical="center" indent="1"/>
    </xf>
    <xf numFmtId="4" fontId="1" fillId="0" borderId="20" xfId="0" applyNumberFormat="1" applyFont="1" applyBorder="1"/>
    <xf numFmtId="4" fontId="1" fillId="8" borderId="20" xfId="0" applyNumberFormat="1" applyFont="1" applyFill="1" applyBorder="1"/>
    <xf numFmtId="49" fontId="16" fillId="0" borderId="6" xfId="2" applyNumberFormat="1" applyFont="1" applyBorder="1" applyAlignment="1">
      <alignment horizontal="right" vertical="center" indent="1"/>
    </xf>
    <xf numFmtId="4" fontId="1" fillId="0" borderId="29" xfId="0" applyNumberFormat="1" applyFont="1" applyBorder="1"/>
    <xf numFmtId="4" fontId="19" fillId="0" borderId="23" xfId="0" applyNumberFormat="1" applyFont="1" applyBorder="1"/>
    <xf numFmtId="165" fontId="0" fillId="0" borderId="0" xfId="0" applyNumberFormat="1"/>
    <xf numFmtId="4" fontId="1" fillId="0" borderId="35" xfId="0" applyNumberFormat="1" applyFont="1" applyBorder="1"/>
    <xf numFmtId="4" fontId="0" fillId="0" borderId="36" xfId="0" applyNumberFormat="1" applyBorder="1"/>
    <xf numFmtId="4" fontId="1" fillId="0" borderId="40" xfId="0" applyNumberFormat="1" applyFont="1" applyBorder="1"/>
    <xf numFmtId="4" fontId="1" fillId="0" borderId="42" xfId="0" applyNumberFormat="1" applyFont="1" applyBorder="1"/>
    <xf numFmtId="4" fontId="0" fillId="6" borderId="27" xfId="0" applyNumberFormat="1" applyFill="1" applyBorder="1"/>
    <xf numFmtId="0" fontId="0" fillId="10" borderId="0" xfId="0" applyFill="1"/>
    <xf numFmtId="4" fontId="0" fillId="0" borderId="24" xfId="0" applyNumberFormat="1" applyBorder="1"/>
    <xf numFmtId="4" fontId="1" fillId="0" borderId="24" xfId="0" applyNumberFormat="1" applyFont="1" applyBorder="1"/>
    <xf numFmtId="4" fontId="0" fillId="0" borderId="26" xfId="0" applyNumberFormat="1" applyBorder="1"/>
    <xf numFmtId="4" fontId="1" fillId="0" borderId="21" xfId="0" applyNumberFormat="1" applyFont="1" applyBorder="1"/>
    <xf numFmtId="4" fontId="0" fillId="2" borderId="27" xfId="0" applyNumberFormat="1" applyFill="1" applyBorder="1"/>
    <xf numFmtId="4" fontId="0" fillId="2" borderId="41" xfId="0" applyNumberFormat="1" applyFill="1" applyBorder="1"/>
    <xf numFmtId="4" fontId="1" fillId="0" borderId="44" xfId="0" applyNumberFormat="1" applyFont="1" applyBorder="1"/>
    <xf numFmtId="4" fontId="0" fillId="6" borderId="36" xfId="0" applyNumberFormat="1" applyFill="1" applyBorder="1"/>
    <xf numFmtId="4" fontId="1" fillId="0" borderId="45" xfId="0" applyNumberFormat="1" applyFont="1" applyBorder="1"/>
    <xf numFmtId="4" fontId="1" fillId="0" borderId="47" xfId="0" applyNumberFormat="1" applyFont="1" applyBorder="1"/>
    <xf numFmtId="4" fontId="1" fillId="0" borderId="48" xfId="0" applyNumberFormat="1" applyFont="1" applyBorder="1"/>
    <xf numFmtId="4" fontId="21" fillId="0" borderId="23" xfId="6" applyNumberFormat="1" applyFont="1" applyFill="1" applyBorder="1"/>
    <xf numFmtId="4" fontId="21" fillId="0" borderId="24" xfId="6" applyNumberFormat="1" applyFont="1" applyFill="1" applyBorder="1"/>
    <xf numFmtId="4" fontId="10" fillId="0" borderId="23" xfId="0" applyNumberFormat="1" applyFont="1" applyBorder="1"/>
    <xf numFmtId="4" fontId="10" fillId="0" borderId="24" xfId="0" applyNumberFormat="1" applyFont="1" applyBorder="1"/>
    <xf numFmtId="4" fontId="1" fillId="0" borderId="49" xfId="0" applyNumberFormat="1" applyFont="1" applyBorder="1"/>
    <xf numFmtId="4" fontId="1" fillId="0" borderId="50" xfId="0" applyNumberFormat="1" applyFont="1" applyBorder="1"/>
    <xf numFmtId="4" fontId="1" fillId="0" borderId="51" xfId="0" applyNumberFormat="1" applyFont="1" applyBorder="1"/>
    <xf numFmtId="4" fontId="1" fillId="0" borderId="52" xfId="0" applyNumberFormat="1" applyFont="1" applyBorder="1"/>
    <xf numFmtId="4" fontId="1" fillId="0" borderId="53" xfId="0" applyNumberFormat="1" applyFont="1" applyBorder="1"/>
    <xf numFmtId="4" fontId="0" fillId="0" borderId="54" xfId="0" applyNumberFormat="1" applyBorder="1"/>
    <xf numFmtId="4" fontId="0" fillId="0" borderId="53" xfId="0" applyNumberFormat="1" applyBorder="1"/>
    <xf numFmtId="4" fontId="1" fillId="0" borderId="55" xfId="0" applyNumberFormat="1" applyFont="1" applyBorder="1"/>
    <xf numFmtId="166" fontId="16" fillId="2" borderId="11" xfId="0" applyNumberFormat="1" applyFont="1" applyFill="1" applyBorder="1"/>
    <xf numFmtId="166" fontId="9" fillId="2" borderId="11" xfId="0" applyNumberFormat="1" applyFont="1" applyFill="1" applyBorder="1"/>
    <xf numFmtId="166" fontId="16" fillId="0" borderId="5" xfId="0" applyNumberFormat="1" applyFont="1" applyBorder="1"/>
    <xf numFmtId="166" fontId="9" fillId="0" borderId="5" xfId="0" applyNumberFormat="1" applyFont="1" applyBorder="1"/>
    <xf numFmtId="166" fontId="16" fillId="0" borderId="5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16" fillId="2" borderId="5" xfId="0" applyNumberFormat="1" applyFont="1" applyFill="1" applyBorder="1"/>
    <xf numFmtId="166" fontId="9" fillId="2" borderId="8" xfId="0" applyNumberFormat="1" applyFont="1" applyFill="1" applyBorder="1"/>
    <xf numFmtId="166" fontId="9" fillId="0" borderId="8" xfId="0" applyNumberFormat="1" applyFont="1" applyBorder="1"/>
    <xf numFmtId="166" fontId="16" fillId="2" borderId="8" xfId="0" applyNumberFormat="1" applyFont="1" applyFill="1" applyBorder="1"/>
    <xf numFmtId="166" fontId="7" fillId="5" borderId="8" xfId="4" applyNumberFormat="1" applyFont="1" applyFill="1" applyBorder="1"/>
    <xf numFmtId="166" fontId="1" fillId="0" borderId="5" xfId="0" applyNumberFormat="1" applyFont="1" applyBorder="1"/>
    <xf numFmtId="166" fontId="0" fillId="0" borderId="5" xfId="0" applyNumberFormat="1" applyBorder="1"/>
    <xf numFmtId="166" fontId="8" fillId="6" borderId="5" xfId="0" applyNumberFormat="1" applyFont="1" applyFill="1" applyBorder="1" applyAlignment="1">
      <alignment horizontal="right" vertical="center"/>
    </xf>
    <xf numFmtId="166" fontId="6" fillId="4" borderId="5" xfId="5" applyNumberFormat="1" applyFill="1" applyBorder="1" applyAlignment="1">
      <alignment horizontal="right" vertical="center"/>
    </xf>
    <xf numFmtId="166" fontId="6" fillId="4" borderId="43" xfId="5" applyNumberFormat="1" applyFill="1" applyBorder="1" applyAlignment="1">
      <alignment horizontal="right" vertical="center"/>
    </xf>
    <xf numFmtId="166" fontId="0" fillId="0" borderId="0" xfId="0" applyNumberFormat="1"/>
    <xf numFmtId="2" fontId="0" fillId="0" borderId="23" xfId="0" applyNumberFormat="1" applyBorder="1"/>
    <xf numFmtId="4" fontId="0" fillId="0" borderId="0" xfId="0" applyNumberFormat="1"/>
    <xf numFmtId="0" fontId="0" fillId="4" borderId="3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4" fontId="1" fillId="0" borderId="56" xfId="0" applyNumberFormat="1" applyFont="1" applyBorder="1"/>
    <xf numFmtId="4" fontId="0" fillId="0" borderId="22" xfId="0" applyNumberFormat="1" applyBorder="1" applyAlignment="1">
      <alignment vertical="center"/>
    </xf>
    <xf numFmtId="166" fontId="9" fillId="2" borderId="8" xfId="0" applyNumberFormat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8" borderId="23" xfId="0" applyNumberFormat="1" applyFill="1" applyBorder="1" applyAlignment="1">
      <alignment vertical="center"/>
    </xf>
    <xf numFmtId="4" fontId="0" fillId="0" borderId="24" xfId="0" applyNumberFormat="1" applyBorder="1" applyAlignment="1">
      <alignment vertical="center"/>
    </xf>
    <xf numFmtId="0" fontId="0" fillId="0" borderId="0" xfId="0" applyAlignment="1">
      <alignment vertical="center"/>
    </xf>
    <xf numFmtId="0" fontId="9" fillId="0" borderId="6" xfId="2" applyFont="1" applyBorder="1" applyAlignment="1">
      <alignment horizontal="right" vertical="center"/>
    </xf>
    <xf numFmtId="4" fontId="21" fillId="0" borderId="23" xfId="0" applyNumberFormat="1" applyFont="1" applyBorder="1"/>
    <xf numFmtId="4" fontId="21" fillId="0" borderId="24" xfId="0" applyNumberFormat="1" applyFont="1" applyBorder="1"/>
    <xf numFmtId="43" fontId="0" fillId="0" borderId="23" xfId="7" applyFont="1" applyBorder="1"/>
    <xf numFmtId="4" fontId="1" fillId="0" borderId="57" xfId="0" applyNumberFormat="1" applyFont="1" applyBorder="1"/>
    <xf numFmtId="0" fontId="15" fillId="4" borderId="5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18" fillId="12" borderId="19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4" fontId="1" fillId="0" borderId="58" xfId="0" applyNumberFormat="1" applyFont="1" applyBorder="1"/>
    <xf numFmtId="0" fontId="18" fillId="12" borderId="5" xfId="0" applyFont="1" applyFill="1" applyBorder="1" applyAlignment="1">
      <alignment horizontal="center" vertical="center" wrapText="1"/>
    </xf>
    <xf numFmtId="0" fontId="18" fillId="12" borderId="43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 shrinkToFit="1"/>
    </xf>
    <xf numFmtId="0" fontId="16" fillId="4" borderId="34" xfId="0" applyFont="1" applyFill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 wrapText="1" shrinkToFit="1"/>
    </xf>
    <xf numFmtId="0" fontId="16" fillId="4" borderId="0" xfId="0" applyFont="1" applyFill="1" applyAlignment="1">
      <alignment horizontal="center" vertical="center" wrapText="1" shrinkToFi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7" fillId="5" borderId="7" xfId="4" applyNumberFormat="1" applyFont="1" applyFill="1" applyBorder="1" applyAlignment="1" applyProtection="1">
      <alignment horizontal="left" vertical="center" wrapText="1"/>
    </xf>
    <xf numFmtId="49" fontId="7" fillId="5" borderId="8" xfId="4" applyNumberFormat="1" applyFont="1" applyFill="1" applyBorder="1" applyAlignment="1" applyProtection="1">
      <alignment horizontal="left" vertical="center" wrapText="1"/>
    </xf>
    <xf numFmtId="49" fontId="4" fillId="2" borderId="13" xfId="3" applyNumberFormat="1" applyFill="1" applyBorder="1" applyAlignment="1" applyProtection="1">
      <alignment horizontal="left" vertical="center" wrapText="1"/>
    </xf>
    <xf numFmtId="0" fontId="13" fillId="5" borderId="14" xfId="3" applyFont="1" applyFill="1" applyBorder="1" applyAlignment="1">
      <alignment horizontal="left" vertical="center" wrapText="1"/>
    </xf>
    <xf numFmtId="49" fontId="13" fillId="7" borderId="7" xfId="3" applyNumberFormat="1" applyFont="1" applyFill="1" applyBorder="1" applyAlignment="1" applyProtection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49" fontId="16" fillId="2" borderId="8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 wrapText="1"/>
    </xf>
    <xf numFmtId="49" fontId="7" fillId="6" borderId="6" xfId="0" applyNumberFormat="1" applyFont="1" applyFill="1" applyBorder="1" applyAlignment="1">
      <alignment horizontal="left" vertical="center" wrapText="1"/>
    </xf>
    <xf numFmtId="49" fontId="7" fillId="6" borderId="7" xfId="0" applyNumberFormat="1" applyFont="1" applyFill="1" applyBorder="1" applyAlignment="1">
      <alignment horizontal="left" vertical="center" wrapText="1"/>
    </xf>
    <xf numFmtId="49" fontId="7" fillId="6" borderId="8" xfId="0" applyNumberFormat="1" applyFont="1" applyFill="1" applyBorder="1" applyAlignment="1">
      <alignment horizontal="left" vertical="center" wrapText="1"/>
    </xf>
    <xf numFmtId="49" fontId="12" fillId="4" borderId="37" xfId="5" applyNumberFormat="1" applyFont="1" applyFill="1" applyBorder="1" applyAlignment="1" applyProtection="1">
      <alignment horizontal="left" vertical="center" wrapText="1"/>
    </xf>
    <xf numFmtId="49" fontId="12" fillId="4" borderId="38" xfId="5" applyNumberFormat="1" applyFont="1" applyFill="1" applyBorder="1" applyAlignment="1" applyProtection="1">
      <alignment horizontal="left" vertical="center" wrapText="1"/>
    </xf>
    <xf numFmtId="49" fontId="12" fillId="4" borderId="39" xfId="5" applyNumberFormat="1" applyFont="1" applyFill="1" applyBorder="1" applyAlignment="1" applyProtection="1">
      <alignment horizontal="left" vertical="center" wrapText="1"/>
    </xf>
    <xf numFmtId="49" fontId="9" fillId="2" borderId="15" xfId="0" applyNumberFormat="1" applyFont="1" applyFill="1" applyBorder="1" applyAlignment="1">
      <alignment horizontal="left" vertical="center" wrapText="1"/>
    </xf>
    <xf numFmtId="49" fontId="9" fillId="2" borderId="14" xfId="0" applyNumberFormat="1" applyFont="1" applyFill="1" applyBorder="1" applyAlignment="1">
      <alignment horizontal="left" vertical="center" wrapText="1"/>
    </xf>
    <xf numFmtId="49" fontId="9" fillId="2" borderId="16" xfId="0" applyNumberFormat="1" applyFont="1" applyFill="1" applyBorder="1" applyAlignment="1">
      <alignment horizontal="left" vertical="center" wrapText="1"/>
    </xf>
    <xf numFmtId="0" fontId="2" fillId="4" borderId="2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49" fontId="13" fillId="7" borderId="0" xfId="3" applyNumberFormat="1" applyFont="1" applyFill="1" applyBorder="1" applyAlignment="1" applyProtection="1">
      <alignment horizontal="left" vertical="center" wrapText="1"/>
    </xf>
    <xf numFmtId="49" fontId="16" fillId="2" borderId="15" xfId="0" applyNumberFormat="1" applyFont="1" applyFill="1" applyBorder="1" applyAlignment="1">
      <alignment horizontal="left" vertical="center" wrapText="1"/>
    </xf>
    <xf numFmtId="49" fontId="16" fillId="2" borderId="14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</cellXfs>
  <cellStyles count="8">
    <cellStyle name="Loše" xfId="6" builtinId="27"/>
    <cellStyle name="Naslov 1" xfId="3" builtinId="16"/>
    <cellStyle name="Naslov 4" xfId="4" builtinId="19"/>
    <cellStyle name="Normal_Podaci" xfId="2" xr:uid="{00000000-0005-0000-0000-000006000000}"/>
    <cellStyle name="Normal_Sheet1" xfId="1" xr:uid="{00000000-0005-0000-0000-000007000000}"/>
    <cellStyle name="Normalno" xfId="0" builtinId="0"/>
    <cellStyle name="Unos" xfId="5" builtinId="20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70"/>
  <sheetViews>
    <sheetView tabSelected="1" view="pageBreakPreview" zoomScale="80" zoomScaleNormal="90" zoomScaleSheetLayoutView="80" workbookViewId="0">
      <pane xSplit="7" ySplit="6" topLeftCell="H16" activePane="bottomRight" state="frozenSplit"/>
      <selection pane="topRight" activeCell="J1" sqref="J1"/>
      <selection pane="bottomLeft" activeCell="A15" sqref="A15"/>
      <selection pane="bottomRight" activeCell="BQ57" sqref="BQ57:BR57"/>
    </sheetView>
  </sheetViews>
  <sheetFormatPr defaultRowHeight="14.5" x14ac:dyDescent="0.35"/>
  <cols>
    <col min="1" max="1" width="9.36328125" bestFit="1" customWidth="1"/>
    <col min="2" max="2" width="8.453125" customWidth="1"/>
    <col min="3" max="4" width="9.08984375" customWidth="1"/>
    <col min="5" max="5" width="3.90625" customWidth="1"/>
    <col min="6" max="6" width="22.6328125" customWidth="1"/>
    <col min="7" max="7" width="19.54296875" bestFit="1" customWidth="1"/>
    <col min="8" max="8" width="5.6328125" customWidth="1"/>
    <col min="9" max="9" width="18.453125" customWidth="1"/>
    <col min="10" max="10" width="18.36328125" customWidth="1"/>
    <col min="11" max="12" width="18.453125" customWidth="1"/>
    <col min="13" max="13" width="18.36328125" customWidth="1"/>
    <col min="14" max="14" width="18.453125" customWidth="1"/>
    <col min="15" max="21" width="18.36328125" customWidth="1"/>
    <col min="22" max="22" width="18.453125" customWidth="1"/>
    <col min="23" max="23" width="13.453125" customWidth="1"/>
    <col min="24" max="25" width="18.36328125" customWidth="1"/>
    <col min="26" max="26" width="11" customWidth="1"/>
    <col min="27" max="29" width="18.36328125" customWidth="1"/>
    <col min="30" max="30" width="21.54296875" customWidth="1"/>
    <col min="31" max="31" width="12.90625" customWidth="1"/>
    <col min="32" max="32" width="18.36328125" customWidth="1"/>
    <col min="33" max="33" width="10.6328125" customWidth="1"/>
    <col min="34" max="34" width="18.36328125" customWidth="1"/>
    <col min="35" max="35" width="20.453125" customWidth="1"/>
    <col min="36" max="46" width="18.36328125" customWidth="1"/>
    <col min="47" max="47" width="14" customWidth="1"/>
    <col min="48" max="48" width="18.36328125" customWidth="1"/>
    <col min="49" max="49" width="11" customWidth="1"/>
    <col min="50" max="59" width="18.36328125" customWidth="1"/>
    <col min="60" max="62" width="23.08984375" customWidth="1"/>
    <col min="63" max="65" width="18.36328125" customWidth="1"/>
    <col min="66" max="66" width="19.08984375" customWidth="1"/>
    <col min="67" max="67" width="18.36328125" customWidth="1"/>
    <col min="68" max="68" width="18" customWidth="1"/>
    <col min="69" max="70" width="18.36328125" customWidth="1"/>
  </cols>
  <sheetData>
    <row r="1" spans="1:70" hidden="1" x14ac:dyDescent="0.35"/>
    <row r="2" spans="1:70" ht="18.5" hidden="1" x14ac:dyDescent="0.45">
      <c r="C2" s="11" t="s">
        <v>145</v>
      </c>
      <c r="D2" s="12"/>
      <c r="E2" s="12"/>
      <c r="F2" s="12"/>
    </row>
    <row r="3" spans="1:70" ht="27.75" hidden="1" customHeight="1" x14ac:dyDescent="0.35">
      <c r="C3" s="13"/>
      <c r="D3" s="13"/>
      <c r="E3" s="13"/>
      <c r="F3" s="13"/>
      <c r="I3" s="133" t="s">
        <v>103</v>
      </c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4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5" t="s">
        <v>114</v>
      </c>
      <c r="BR3" s="135"/>
    </row>
    <row r="4" spans="1:70" ht="45.75" customHeight="1" x14ac:dyDescent="0.35">
      <c r="A4" s="6" t="s">
        <v>30</v>
      </c>
      <c r="B4" s="174" t="s">
        <v>0</v>
      </c>
      <c r="C4" s="175"/>
      <c r="D4" s="175"/>
      <c r="E4" s="175"/>
      <c r="F4" s="176"/>
      <c r="G4" s="7" t="s">
        <v>179</v>
      </c>
      <c r="H4" s="21"/>
      <c r="I4" s="143" t="s">
        <v>102</v>
      </c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14" t="s">
        <v>117</v>
      </c>
      <c r="X4" s="129" t="s">
        <v>104</v>
      </c>
      <c r="Y4" s="130"/>
      <c r="Z4" s="114" t="s">
        <v>118</v>
      </c>
      <c r="AA4" s="117" t="s">
        <v>105</v>
      </c>
      <c r="AB4" s="125"/>
      <c r="AC4" s="125"/>
      <c r="AD4" s="90"/>
      <c r="AE4" s="114" t="s">
        <v>119</v>
      </c>
      <c r="AF4" s="137" t="s">
        <v>136</v>
      </c>
      <c r="AG4" s="114" t="s">
        <v>120</v>
      </c>
      <c r="AH4" s="118" t="s">
        <v>132</v>
      </c>
      <c r="AI4" s="114" t="s">
        <v>121</v>
      </c>
      <c r="AJ4" s="117" t="s">
        <v>106</v>
      </c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4" t="s">
        <v>122</v>
      </c>
      <c r="AV4" s="136" t="s">
        <v>107</v>
      </c>
      <c r="AW4" s="114" t="s">
        <v>123</v>
      </c>
      <c r="AX4" s="117" t="s">
        <v>109</v>
      </c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23"/>
      <c r="BJ4" s="124"/>
      <c r="BK4" s="114" t="s">
        <v>124</v>
      </c>
      <c r="BL4" s="125"/>
      <c r="BM4" s="127"/>
      <c r="BN4" s="114" t="s">
        <v>125</v>
      </c>
      <c r="BO4" s="137" t="s">
        <v>113</v>
      </c>
      <c r="BP4" s="138" t="s">
        <v>126</v>
      </c>
      <c r="BQ4" s="135"/>
      <c r="BR4" s="135"/>
    </row>
    <row r="5" spans="1:70" ht="20.25" customHeight="1" x14ac:dyDescent="0.35">
      <c r="A5" s="177" t="s">
        <v>24</v>
      </c>
      <c r="B5" s="178"/>
      <c r="C5" s="178"/>
      <c r="D5" s="178"/>
      <c r="E5" s="178"/>
      <c r="F5" s="178"/>
      <c r="G5" s="8"/>
      <c r="H5" s="20"/>
      <c r="I5" s="145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15"/>
      <c r="X5" s="131"/>
      <c r="Y5" s="132"/>
      <c r="Z5" s="115"/>
      <c r="AA5" s="119"/>
      <c r="AB5" s="126"/>
      <c r="AC5" s="126"/>
      <c r="AD5" s="91"/>
      <c r="AE5" s="115"/>
      <c r="AF5" s="141"/>
      <c r="AG5" s="115"/>
      <c r="AH5" s="120"/>
      <c r="AI5" s="115"/>
      <c r="AJ5" s="119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15"/>
      <c r="AV5" s="136"/>
      <c r="AW5" s="115"/>
      <c r="AX5" s="121" t="s">
        <v>110</v>
      </c>
      <c r="AY5" s="121"/>
      <c r="AZ5" s="147"/>
      <c r="BA5" s="121" t="s">
        <v>111</v>
      </c>
      <c r="BB5" s="121"/>
      <c r="BC5" s="121"/>
      <c r="BD5" s="105"/>
      <c r="BE5" s="121" t="s">
        <v>112</v>
      </c>
      <c r="BF5" s="121"/>
      <c r="BG5" s="121"/>
      <c r="BH5" s="121" t="s">
        <v>176</v>
      </c>
      <c r="BI5" s="122"/>
      <c r="BJ5" s="122"/>
      <c r="BK5" s="115"/>
      <c r="BL5" s="126"/>
      <c r="BM5" s="128"/>
      <c r="BN5" s="115"/>
      <c r="BO5" s="141"/>
      <c r="BP5" s="139"/>
      <c r="BQ5" s="136" t="s">
        <v>133</v>
      </c>
      <c r="BR5" s="136" t="s">
        <v>134</v>
      </c>
    </row>
    <row r="6" spans="1:70" ht="70" x14ac:dyDescent="0.45">
      <c r="A6" s="14" t="s">
        <v>1</v>
      </c>
      <c r="B6" s="179" t="s">
        <v>32</v>
      </c>
      <c r="C6" s="179"/>
      <c r="D6" s="179"/>
      <c r="E6" s="179"/>
      <c r="F6" s="179"/>
      <c r="G6" s="10"/>
      <c r="H6" s="20"/>
      <c r="I6" s="106" t="s">
        <v>99</v>
      </c>
      <c r="J6" s="106" t="s">
        <v>148</v>
      </c>
      <c r="K6" s="106" t="s">
        <v>138</v>
      </c>
      <c r="L6" s="109" t="s">
        <v>150</v>
      </c>
      <c r="M6" s="106" t="s">
        <v>100</v>
      </c>
      <c r="N6" s="106" t="s">
        <v>101</v>
      </c>
      <c r="O6" s="106" t="s">
        <v>143</v>
      </c>
      <c r="P6" s="106" t="s">
        <v>154</v>
      </c>
      <c r="Q6" s="106" t="s">
        <v>153</v>
      </c>
      <c r="R6" s="109" t="s">
        <v>181</v>
      </c>
      <c r="S6" s="109" t="s">
        <v>135</v>
      </c>
      <c r="T6" s="106" t="s">
        <v>137</v>
      </c>
      <c r="U6" s="106" t="s">
        <v>151</v>
      </c>
      <c r="V6" s="106" t="s">
        <v>147</v>
      </c>
      <c r="W6" s="116"/>
      <c r="X6" s="106" t="s">
        <v>149</v>
      </c>
      <c r="Y6" s="106" t="s">
        <v>171</v>
      </c>
      <c r="Z6" s="116"/>
      <c r="AA6" s="106" t="s">
        <v>139</v>
      </c>
      <c r="AB6" s="112" t="s">
        <v>144</v>
      </c>
      <c r="AC6" s="111" t="s">
        <v>146</v>
      </c>
      <c r="AD6" s="111" t="s">
        <v>152</v>
      </c>
      <c r="AE6" s="116"/>
      <c r="AF6" s="142"/>
      <c r="AG6" s="116"/>
      <c r="AH6" s="111" t="s">
        <v>129</v>
      </c>
      <c r="AI6" s="116"/>
      <c r="AJ6" s="106" t="s">
        <v>165</v>
      </c>
      <c r="AK6" s="106" t="s">
        <v>161</v>
      </c>
      <c r="AL6" s="106" t="s">
        <v>162</v>
      </c>
      <c r="AM6" s="106" t="s">
        <v>172</v>
      </c>
      <c r="AN6" s="106" t="s">
        <v>163</v>
      </c>
      <c r="AO6" s="106" t="s">
        <v>155</v>
      </c>
      <c r="AP6" s="106" t="s">
        <v>156</v>
      </c>
      <c r="AQ6" s="106" t="s">
        <v>157</v>
      </c>
      <c r="AR6" s="106" t="s">
        <v>166</v>
      </c>
      <c r="AS6" s="106" t="s">
        <v>167</v>
      </c>
      <c r="AT6" s="109" t="s">
        <v>131</v>
      </c>
      <c r="AU6" s="116"/>
      <c r="AV6" s="106" t="s">
        <v>108</v>
      </c>
      <c r="AW6" s="116"/>
      <c r="AX6" s="108" t="s">
        <v>168</v>
      </c>
      <c r="AY6" s="108" t="s">
        <v>169</v>
      </c>
      <c r="AZ6" s="108" t="s">
        <v>170</v>
      </c>
      <c r="BA6" s="108" t="s">
        <v>173</v>
      </c>
      <c r="BB6" s="108" t="s">
        <v>174</v>
      </c>
      <c r="BC6" s="108" t="s">
        <v>175</v>
      </c>
      <c r="BD6" s="108" t="s">
        <v>164</v>
      </c>
      <c r="BE6" s="108" t="s">
        <v>158</v>
      </c>
      <c r="BF6" s="108" t="s">
        <v>140</v>
      </c>
      <c r="BG6" s="108" t="s">
        <v>159</v>
      </c>
      <c r="BH6" s="107" t="s">
        <v>160</v>
      </c>
      <c r="BI6" s="107" t="s">
        <v>177</v>
      </c>
      <c r="BJ6" s="107" t="s">
        <v>178</v>
      </c>
      <c r="BK6" s="116"/>
      <c r="BL6" s="113" t="s">
        <v>141</v>
      </c>
      <c r="BM6" s="113" t="s">
        <v>142</v>
      </c>
      <c r="BN6" s="116"/>
      <c r="BO6" s="141"/>
      <c r="BP6" s="140"/>
      <c r="BQ6" s="137"/>
      <c r="BR6" s="137"/>
    </row>
    <row r="7" spans="1:70" s="1" customFormat="1" ht="18" customHeight="1" x14ac:dyDescent="0.35">
      <c r="A7" s="30" t="s">
        <v>2</v>
      </c>
      <c r="B7" s="180" t="s">
        <v>26</v>
      </c>
      <c r="C7" s="181"/>
      <c r="D7" s="181"/>
      <c r="E7" s="181"/>
      <c r="F7" s="182"/>
      <c r="G7" s="71">
        <f>G8</f>
        <v>4740</v>
      </c>
      <c r="H7" s="31"/>
      <c r="I7" s="66"/>
      <c r="J7" s="36"/>
      <c r="K7" s="65"/>
      <c r="L7" s="65"/>
      <c r="M7" s="65"/>
      <c r="N7" s="36"/>
      <c r="O7" s="36"/>
      <c r="P7" s="36"/>
      <c r="Q7" s="45"/>
      <c r="R7" s="110"/>
      <c r="S7" s="64"/>
      <c r="T7" s="36"/>
      <c r="U7" s="36"/>
      <c r="V7" s="36"/>
      <c r="W7" s="24"/>
      <c r="X7" s="36"/>
      <c r="Y7" s="36"/>
      <c r="Z7" s="24"/>
      <c r="AA7" s="36"/>
      <c r="AB7" s="54"/>
      <c r="AC7" s="63"/>
      <c r="AD7" s="92"/>
      <c r="AE7" s="37"/>
      <c r="AF7" s="36"/>
      <c r="AG7" s="37"/>
      <c r="AH7" s="39"/>
      <c r="AI7" s="37"/>
      <c r="AJ7" s="36"/>
      <c r="AK7" s="57"/>
      <c r="AL7" s="65"/>
      <c r="AM7" s="36"/>
      <c r="AN7" s="57"/>
      <c r="AO7" s="36"/>
      <c r="AP7" s="36"/>
      <c r="AQ7" s="36"/>
      <c r="AR7" s="36"/>
      <c r="AS7" s="36"/>
      <c r="AT7" s="44"/>
      <c r="AU7" s="37"/>
      <c r="AV7" s="36"/>
      <c r="AW7" s="37"/>
      <c r="AX7" s="36"/>
      <c r="AY7" s="36"/>
      <c r="AZ7" s="56"/>
      <c r="BA7" s="36"/>
      <c r="BB7" s="58"/>
      <c r="BC7" s="36"/>
      <c r="BD7" s="92"/>
      <c r="BE7" s="36"/>
      <c r="BF7" s="42"/>
      <c r="BG7" s="36"/>
      <c r="BH7" s="36"/>
      <c r="BI7" s="104"/>
      <c r="BJ7" s="104"/>
      <c r="BK7" s="37"/>
      <c r="BL7" s="70"/>
      <c r="BM7" s="70"/>
      <c r="BN7" s="37"/>
      <c r="BO7" s="36"/>
      <c r="BP7" s="37"/>
      <c r="BQ7" s="59"/>
      <c r="BR7" s="51"/>
    </row>
    <row r="8" spans="1:70" ht="15" customHeight="1" x14ac:dyDescent="0.35">
      <c r="A8" s="9" t="s">
        <v>43</v>
      </c>
      <c r="B8" s="171" t="s">
        <v>26</v>
      </c>
      <c r="C8" s="172"/>
      <c r="D8" s="172"/>
      <c r="E8" s="172"/>
      <c r="F8" s="173"/>
      <c r="G8" s="72">
        <f>SUM(W8+Z8+AE8+AG8+AI8+AU8+AW8+BK8+BN8+BP8+BQ7+BR8+BQ8)</f>
        <v>4740</v>
      </c>
      <c r="H8" s="20"/>
      <c r="I8" s="22">
        <v>240</v>
      </c>
      <c r="J8" s="23">
        <v>120</v>
      </c>
      <c r="K8" s="23">
        <v>120</v>
      </c>
      <c r="L8" s="23">
        <v>120</v>
      </c>
      <c r="M8" s="23">
        <v>120</v>
      </c>
      <c r="N8" s="23">
        <v>120</v>
      </c>
      <c r="O8" s="23">
        <v>120</v>
      </c>
      <c r="P8" s="23"/>
      <c r="Q8" s="23"/>
      <c r="R8" s="23"/>
      <c r="S8" s="23"/>
      <c r="T8" s="23">
        <v>120</v>
      </c>
      <c r="U8" s="23">
        <v>100</v>
      </c>
      <c r="V8" s="23"/>
      <c r="W8" s="24">
        <f>SUM(I8:V8)</f>
        <v>1180</v>
      </c>
      <c r="X8" s="23"/>
      <c r="Y8" s="23"/>
      <c r="Z8" s="24"/>
      <c r="AA8" s="23"/>
      <c r="AB8" s="23"/>
      <c r="AC8" s="23"/>
      <c r="AD8" s="23"/>
      <c r="AE8" s="24"/>
      <c r="AF8" s="23"/>
      <c r="AG8" s="24"/>
      <c r="AH8" s="23"/>
      <c r="AI8" s="24"/>
      <c r="AJ8" s="23"/>
      <c r="AK8" s="23"/>
      <c r="AL8" s="23"/>
      <c r="AM8" s="23"/>
      <c r="AN8" s="23"/>
      <c r="AO8" s="23"/>
      <c r="AP8" s="23"/>
      <c r="AQ8" s="23"/>
      <c r="AR8" s="23">
        <v>460</v>
      </c>
      <c r="AS8" s="23">
        <v>150</v>
      </c>
      <c r="AT8" s="23"/>
      <c r="AU8" s="24">
        <f>SUM(AJ8:AT8)</f>
        <v>610</v>
      </c>
      <c r="AV8" s="23"/>
      <c r="AW8" s="24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4"/>
      <c r="BL8" s="23"/>
      <c r="BM8" s="23"/>
      <c r="BN8" s="24"/>
      <c r="BO8" s="40"/>
      <c r="BP8" s="24"/>
      <c r="BQ8">
        <v>2950</v>
      </c>
      <c r="BR8" s="60"/>
    </row>
    <row r="9" spans="1:70" s="1" customFormat="1" ht="15" customHeight="1" x14ac:dyDescent="0.35">
      <c r="A9" s="35" t="s">
        <v>3</v>
      </c>
      <c r="B9" s="159" t="s">
        <v>4</v>
      </c>
      <c r="C9" s="160"/>
      <c r="D9" s="160"/>
      <c r="E9" s="160"/>
      <c r="F9" s="161"/>
      <c r="G9" s="73">
        <f>G10</f>
        <v>25110</v>
      </c>
      <c r="H9" s="31"/>
      <c r="I9" s="32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24"/>
      <c r="X9" s="33"/>
      <c r="Y9" s="33"/>
      <c r="Z9" s="24"/>
      <c r="AA9" s="33"/>
      <c r="AB9" s="33"/>
      <c r="AC9" s="33"/>
      <c r="AD9" s="33"/>
      <c r="AE9" s="34"/>
      <c r="AF9" s="33"/>
      <c r="AG9" s="34"/>
      <c r="AH9" s="33"/>
      <c r="AI9" s="34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  <c r="AV9" s="33"/>
      <c r="AW9" s="34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4"/>
      <c r="BL9" s="33"/>
      <c r="BM9" s="33"/>
      <c r="BN9" s="34"/>
      <c r="BO9" s="33"/>
      <c r="BP9" s="34"/>
      <c r="BQ9" s="101"/>
      <c r="BR9" s="102"/>
    </row>
    <row r="10" spans="1:70" ht="15" customHeight="1" x14ac:dyDescent="0.35">
      <c r="A10" s="5" t="s">
        <v>44</v>
      </c>
      <c r="B10" s="162" t="s">
        <v>4</v>
      </c>
      <c r="C10" s="163"/>
      <c r="D10" s="163"/>
      <c r="E10" s="163"/>
      <c r="F10" s="164"/>
      <c r="G10" s="74">
        <f>SUM(W10+Z10+AE10+AG10+AI10+AU10+AW10+BK10+BN10+BP10+BQ10+BR10)</f>
        <v>25110</v>
      </c>
      <c r="H10" s="20"/>
      <c r="I10" s="22"/>
      <c r="J10" s="23"/>
      <c r="K10" s="23"/>
      <c r="L10" s="23"/>
      <c r="M10" s="23"/>
      <c r="N10" s="23">
        <v>100</v>
      </c>
      <c r="O10" s="23">
        <v>100</v>
      </c>
      <c r="P10" s="23"/>
      <c r="Q10" s="23"/>
      <c r="R10" s="23">
        <v>150</v>
      </c>
      <c r="S10" s="23">
        <v>200</v>
      </c>
      <c r="T10" s="23"/>
      <c r="U10" s="23"/>
      <c r="V10" s="23">
        <v>430</v>
      </c>
      <c r="W10" s="24">
        <f>SUM(I10:V10)</f>
        <v>980</v>
      </c>
      <c r="X10" s="23"/>
      <c r="Y10" s="23"/>
      <c r="Z10" s="24"/>
      <c r="AA10" s="23"/>
      <c r="AB10" s="23">
        <v>7000</v>
      </c>
      <c r="AC10" s="23"/>
      <c r="AD10" s="23">
        <v>0</v>
      </c>
      <c r="AE10" s="24">
        <f>SUM(AB10:AD10)</f>
        <v>7000</v>
      </c>
      <c r="AF10" s="23">
        <v>664</v>
      </c>
      <c r="AG10" s="24">
        <f>SUM(AF10)</f>
        <v>664</v>
      </c>
      <c r="AH10" s="23">
        <v>500</v>
      </c>
      <c r="AI10" s="24">
        <f>SUM(AH10:AH10)</f>
        <v>500</v>
      </c>
      <c r="AJ10" s="23"/>
      <c r="AK10" s="23"/>
      <c r="AL10" s="23"/>
      <c r="AM10" s="23"/>
      <c r="AN10" s="23"/>
      <c r="AO10" s="23"/>
      <c r="AP10" s="23">
        <v>400</v>
      </c>
      <c r="AQ10" s="23"/>
      <c r="AR10" s="23"/>
      <c r="AS10" s="23"/>
      <c r="AT10" s="23">
        <v>1298.69</v>
      </c>
      <c r="AU10" s="24">
        <f>SUM(AJ10:AT10)</f>
        <v>1698.69</v>
      </c>
      <c r="AV10" s="23"/>
      <c r="AW10" s="24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>
        <v>100</v>
      </c>
      <c r="BI10" s="23"/>
      <c r="BJ10" s="23"/>
      <c r="BK10" s="24">
        <f>SUM(AX10:BH10)</f>
        <v>100</v>
      </c>
      <c r="BL10" s="23">
        <v>1687.5</v>
      </c>
      <c r="BM10" s="23">
        <v>1000</v>
      </c>
      <c r="BN10" s="24">
        <f>SUM(BL10:BM10)</f>
        <v>2687.5</v>
      </c>
      <c r="BO10" s="23">
        <v>750</v>
      </c>
      <c r="BP10" s="24">
        <f>SUM(BO10)</f>
        <v>750</v>
      </c>
      <c r="BQ10" s="59">
        <v>10729.81</v>
      </c>
      <c r="BR10" s="60"/>
    </row>
    <row r="11" spans="1:70" s="1" customFormat="1" ht="15" customHeight="1" x14ac:dyDescent="0.35">
      <c r="A11" s="35" t="s">
        <v>5</v>
      </c>
      <c r="B11" s="159" t="s">
        <v>6</v>
      </c>
      <c r="C11" s="160"/>
      <c r="D11" s="160"/>
      <c r="E11" s="160"/>
      <c r="F11" s="161"/>
      <c r="G11" s="73">
        <f>G12</f>
        <v>0</v>
      </c>
      <c r="H11" s="31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24"/>
      <c r="X11" s="33"/>
      <c r="Y11" s="33"/>
      <c r="Z11" s="24"/>
      <c r="AA11" s="33"/>
      <c r="AB11" s="33"/>
      <c r="AC11" s="33"/>
      <c r="AD11" s="33"/>
      <c r="AE11" s="34"/>
      <c r="AF11" s="33"/>
      <c r="AG11" s="34"/>
      <c r="AH11" s="33"/>
      <c r="AI11" s="34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4"/>
      <c r="AV11" s="33"/>
      <c r="AW11" s="34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4"/>
      <c r="BL11" s="33"/>
      <c r="BM11" s="33"/>
      <c r="BN11" s="34"/>
      <c r="BO11" s="33"/>
      <c r="BP11" s="34"/>
      <c r="BQ11" s="61"/>
      <c r="BR11" s="62"/>
    </row>
    <row r="12" spans="1:70" ht="15" customHeight="1" x14ac:dyDescent="0.35">
      <c r="A12" s="5" t="s">
        <v>45</v>
      </c>
      <c r="B12" s="162" t="s">
        <v>6</v>
      </c>
      <c r="C12" s="163"/>
      <c r="D12" s="163"/>
      <c r="E12" s="163"/>
      <c r="F12" s="164"/>
      <c r="G12" s="74">
        <f>SUM(W12+Z12+AE12+AG12+AI12+AU12+AW12+BK12+BN12+BP12+BQ12+BR12)</f>
        <v>0</v>
      </c>
      <c r="H12" s="20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/>
      <c r="X12" s="23"/>
      <c r="Y12" s="23"/>
      <c r="Z12" s="24"/>
      <c r="AA12" s="23"/>
      <c r="AB12" s="23"/>
      <c r="AC12" s="23"/>
      <c r="AD12" s="23"/>
      <c r="AE12" s="24"/>
      <c r="AF12" s="23"/>
      <c r="AG12" s="24"/>
      <c r="AH12" s="23"/>
      <c r="AI12" s="24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4"/>
      <c r="AV12" s="23"/>
      <c r="AW12" s="24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4"/>
      <c r="BL12" s="23"/>
      <c r="BM12" s="23"/>
      <c r="BN12" s="24"/>
      <c r="BO12" s="23"/>
      <c r="BP12" s="24"/>
      <c r="BQ12" s="23"/>
      <c r="BR12" s="48"/>
    </row>
    <row r="13" spans="1:70" s="1" customFormat="1" ht="15" customHeight="1" x14ac:dyDescent="0.35">
      <c r="A13" s="35" t="s">
        <v>7</v>
      </c>
      <c r="B13" s="159" t="s">
        <v>8</v>
      </c>
      <c r="C13" s="160"/>
      <c r="D13" s="160"/>
      <c r="E13" s="160"/>
      <c r="F13" s="161"/>
      <c r="G13" s="75">
        <f>SUM(G14:G15)</f>
        <v>23003</v>
      </c>
      <c r="H13" s="31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24"/>
      <c r="X13" s="33"/>
      <c r="Y13" s="33"/>
      <c r="Z13" s="24"/>
      <c r="AA13" s="33"/>
      <c r="AB13" s="33"/>
      <c r="AC13" s="33"/>
      <c r="AD13" s="33"/>
      <c r="AE13" s="34"/>
      <c r="AF13" s="33"/>
      <c r="AG13" s="34"/>
      <c r="AH13" s="33"/>
      <c r="AI13" s="34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4"/>
      <c r="AV13" s="33"/>
      <c r="AW13" s="34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4"/>
      <c r="BL13" s="33"/>
      <c r="BM13" s="33"/>
      <c r="BN13" s="34"/>
      <c r="BO13" s="33"/>
      <c r="BP13" s="34"/>
      <c r="BQ13" s="33"/>
      <c r="BR13" s="49"/>
    </row>
    <row r="14" spans="1:70" ht="15" customHeight="1" x14ac:dyDescent="0.35">
      <c r="A14" s="5" t="s">
        <v>46</v>
      </c>
      <c r="B14" s="162" t="s">
        <v>48</v>
      </c>
      <c r="C14" s="163"/>
      <c r="D14" s="163"/>
      <c r="E14" s="163"/>
      <c r="F14" s="164"/>
      <c r="G14" s="76">
        <f>SUM(W14+Z14+AE14+AG14+AI14+AU14+AW14+BK14+BN14+BP14+BQ14+BR14)</f>
        <v>3</v>
      </c>
      <c r="H14" s="20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4"/>
      <c r="X14" s="23"/>
      <c r="Y14" s="23"/>
      <c r="Z14" s="24"/>
      <c r="AA14" s="23"/>
      <c r="AB14" s="23"/>
      <c r="AC14" s="23"/>
      <c r="AD14" s="23"/>
      <c r="AE14" s="24"/>
      <c r="AF14" s="23"/>
      <c r="AG14" s="24"/>
      <c r="AH14" s="23"/>
      <c r="AI14" s="24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4"/>
      <c r="AV14" s="23"/>
      <c r="AW14" s="24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4"/>
      <c r="BL14" s="23"/>
      <c r="BM14" s="23"/>
      <c r="BN14" s="24"/>
      <c r="BO14" s="23"/>
      <c r="BP14" s="24"/>
      <c r="BQ14" s="23">
        <v>3</v>
      </c>
      <c r="BR14" s="48"/>
    </row>
    <row r="15" spans="1:70" ht="15" customHeight="1" x14ac:dyDescent="0.35">
      <c r="A15" s="5" t="s">
        <v>47</v>
      </c>
      <c r="B15" s="162" t="s">
        <v>49</v>
      </c>
      <c r="C15" s="163"/>
      <c r="D15" s="163"/>
      <c r="E15" s="163"/>
      <c r="F15" s="164"/>
      <c r="G15" s="76">
        <f>SUM(W15+Z15+AE15+AG15+AI15+AU15+AW15+BK15+BN15+BP15+BQ15+BR15)</f>
        <v>23000</v>
      </c>
      <c r="H15" s="20"/>
      <c r="I15" s="2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4"/>
      <c r="X15" s="23"/>
      <c r="Y15" s="23"/>
      <c r="Z15" s="24"/>
      <c r="AA15" s="23"/>
      <c r="AB15" s="23"/>
      <c r="AC15" s="23"/>
      <c r="AD15" s="23"/>
      <c r="AE15" s="24"/>
      <c r="AF15" s="23"/>
      <c r="AG15" s="24"/>
      <c r="AH15" s="23"/>
      <c r="AI15" s="24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4"/>
      <c r="AV15" s="23"/>
      <c r="AW15" s="24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4"/>
      <c r="BL15" s="23"/>
      <c r="BM15" s="23"/>
      <c r="BN15" s="24"/>
      <c r="BO15" s="23"/>
      <c r="BP15" s="24"/>
      <c r="BQ15" s="23">
        <f>10600+1793.38</f>
        <v>12393.380000000001</v>
      </c>
      <c r="BR15" s="48">
        <f>23000-BQ15</f>
        <v>10606.619999999999</v>
      </c>
    </row>
    <row r="16" spans="1:70" s="1" customFormat="1" ht="15" customHeight="1" x14ac:dyDescent="0.35">
      <c r="A16" s="35" t="s">
        <v>9</v>
      </c>
      <c r="B16" s="159" t="s">
        <v>33</v>
      </c>
      <c r="C16" s="160"/>
      <c r="D16" s="160"/>
      <c r="E16" s="160"/>
      <c r="F16" s="161"/>
      <c r="G16" s="77">
        <f>SUM(G17:G21)</f>
        <v>402969</v>
      </c>
      <c r="H16" s="31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24"/>
      <c r="X16" s="33"/>
      <c r="Y16" s="33"/>
      <c r="Z16" s="24"/>
      <c r="AA16" s="33"/>
      <c r="AB16" s="33"/>
      <c r="AC16" s="33"/>
      <c r="AD16" s="33"/>
      <c r="AE16" s="34"/>
      <c r="AF16" s="33"/>
      <c r="AG16" s="34"/>
      <c r="AH16" s="33"/>
      <c r="AI16" s="34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4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33"/>
      <c r="BM16" s="33"/>
      <c r="BN16" s="34"/>
      <c r="BO16" s="33"/>
      <c r="BP16" s="34"/>
      <c r="BQ16" s="33"/>
      <c r="BR16" s="49"/>
    </row>
    <row r="17" spans="1:70" ht="15" customHeight="1" x14ac:dyDescent="0.35">
      <c r="A17" s="15" t="s">
        <v>50</v>
      </c>
      <c r="B17" s="162" t="s">
        <v>52</v>
      </c>
      <c r="C17" s="163"/>
      <c r="D17" s="163"/>
      <c r="E17" s="163"/>
      <c r="F17" s="164"/>
      <c r="G17" s="78">
        <f>SUM(W17+Z17+AE17+AG17+AI17+AU17+AW17+BK17+BN17+BP17+BQ17+BR17)</f>
        <v>391008</v>
      </c>
      <c r="H17" s="20"/>
      <c r="I17" s="22">
        <v>1600</v>
      </c>
      <c r="J17" s="23">
        <v>1600</v>
      </c>
      <c r="K17" s="23">
        <v>2200</v>
      </c>
      <c r="L17" s="23">
        <v>1500</v>
      </c>
      <c r="M17" s="23">
        <v>1700</v>
      </c>
      <c r="N17" s="23">
        <v>2440</v>
      </c>
      <c r="O17" s="23">
        <v>3000</v>
      </c>
      <c r="P17" s="23">
        <v>750</v>
      </c>
      <c r="Q17" s="23">
        <v>0</v>
      </c>
      <c r="R17" s="23"/>
      <c r="S17" s="23"/>
      <c r="T17" s="23">
        <v>3510</v>
      </c>
      <c r="U17" s="23">
        <v>600</v>
      </c>
      <c r="V17" s="23">
        <v>450</v>
      </c>
      <c r="W17" s="24">
        <f>SUM(I17:V17)</f>
        <v>19350</v>
      </c>
      <c r="X17" s="23">
        <v>7000</v>
      </c>
      <c r="Y17" s="23">
        <v>3000</v>
      </c>
      <c r="Z17" s="24">
        <f>SUM(X17:Y17)</f>
        <v>10000</v>
      </c>
      <c r="AA17" s="23">
        <v>6000</v>
      </c>
      <c r="AB17" s="23"/>
      <c r="AC17" s="23">
        <v>7100</v>
      </c>
      <c r="AD17" s="23">
        <v>0</v>
      </c>
      <c r="AE17" s="24">
        <f>SUM(AA17:AD17)</f>
        <v>13100</v>
      </c>
      <c r="AF17" s="23"/>
      <c r="AG17" s="24"/>
      <c r="AH17" s="23"/>
      <c r="AI17" s="24"/>
      <c r="AJ17" s="23">
        <v>29300</v>
      </c>
      <c r="AK17" s="23">
        <v>15000</v>
      </c>
      <c r="AL17" s="23">
        <v>21000</v>
      </c>
      <c r="AM17" s="23">
        <v>7000</v>
      </c>
      <c r="AN17" s="23">
        <v>11000</v>
      </c>
      <c r="AO17" s="23">
        <v>25500</v>
      </c>
      <c r="AP17" s="23"/>
      <c r="AQ17" s="23">
        <v>5150</v>
      </c>
      <c r="AR17" s="23">
        <v>2540</v>
      </c>
      <c r="AS17" s="23">
        <v>2500</v>
      </c>
      <c r="AT17" s="23"/>
      <c r="AU17" s="24">
        <f>SUM(AJ17:AT17)</f>
        <v>118990</v>
      </c>
      <c r="AV17" s="23">
        <v>3850</v>
      </c>
      <c r="AW17" s="24">
        <f>SUM(AV17)</f>
        <v>3850</v>
      </c>
      <c r="AX17" s="23">
        <v>7200</v>
      </c>
      <c r="AY17" s="23">
        <v>2000</v>
      </c>
      <c r="AZ17" s="23">
        <v>0</v>
      </c>
      <c r="BA17" s="23">
        <v>0</v>
      </c>
      <c r="BB17" s="23">
        <v>2000</v>
      </c>
      <c r="BC17" s="23">
        <v>0</v>
      </c>
      <c r="BD17" s="23">
        <v>0</v>
      </c>
      <c r="BE17" s="23">
        <v>2000</v>
      </c>
      <c r="BF17" s="23">
        <v>3000</v>
      </c>
      <c r="BG17" s="23">
        <v>1600</v>
      </c>
      <c r="BH17" s="23">
        <v>1300</v>
      </c>
      <c r="BI17" s="23">
        <v>0</v>
      </c>
      <c r="BJ17" s="23">
        <v>5118</v>
      </c>
      <c r="BK17" s="24">
        <f>SUM(AX17:BJ17)</f>
        <v>24218</v>
      </c>
      <c r="BL17" s="23">
        <v>6000</v>
      </c>
      <c r="BM17" s="23">
        <v>5500</v>
      </c>
      <c r="BN17" s="24">
        <f>SUM(BL17:BM17)</f>
        <v>11500</v>
      </c>
      <c r="BO17" s="23"/>
      <c r="BP17" s="24">
        <f>SUM(BO17)</f>
        <v>0</v>
      </c>
      <c r="BQ17" s="23">
        <v>180000</v>
      </c>
      <c r="BR17" s="48">
        <v>10000</v>
      </c>
    </row>
    <row r="18" spans="1:70" s="99" customFormat="1" ht="27.9" customHeight="1" x14ac:dyDescent="0.35">
      <c r="A18" s="100">
        <v>352</v>
      </c>
      <c r="B18" s="162" t="s">
        <v>53</v>
      </c>
      <c r="C18" s="163"/>
      <c r="D18" s="163"/>
      <c r="E18" s="163"/>
      <c r="F18" s="164"/>
      <c r="G18" s="94">
        <f>SUM(W18+Z18+AE18+AG18+AI18+AU18+AW18+BK18+BN18+BP18+BQ18+BR18)</f>
        <v>0</v>
      </c>
      <c r="H18" s="95"/>
      <c r="I18" s="93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7">
        <f>SUM(I18:V18)</f>
        <v>0</v>
      </c>
      <c r="X18" s="96"/>
      <c r="Y18" s="96"/>
      <c r="Z18" s="97"/>
      <c r="AA18" s="96"/>
      <c r="AB18" s="96"/>
      <c r="AC18" s="96"/>
      <c r="AD18" s="96"/>
      <c r="AE18" s="97"/>
      <c r="AF18" s="96"/>
      <c r="AG18" s="97"/>
      <c r="AH18" s="96"/>
      <c r="AI18" s="97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7"/>
      <c r="AV18" s="96"/>
      <c r="AW18" s="97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7">
        <f>SUM(AX18:BH18)</f>
        <v>0</v>
      </c>
      <c r="BL18" s="96"/>
      <c r="BM18" s="96"/>
      <c r="BN18" s="97"/>
      <c r="BO18" s="96"/>
      <c r="BP18" s="97"/>
      <c r="BQ18" s="96"/>
      <c r="BR18" s="98"/>
    </row>
    <row r="19" spans="1:70" ht="15" customHeight="1" x14ac:dyDescent="0.35">
      <c r="A19" s="15" t="s">
        <v>51</v>
      </c>
      <c r="B19" s="162" t="s">
        <v>54</v>
      </c>
      <c r="C19" s="163"/>
      <c r="D19" s="163"/>
      <c r="E19" s="163"/>
      <c r="F19" s="164"/>
      <c r="G19" s="79">
        <f>SUM(W19+Z19+AE19+AG19+AI19+AU19+AW19+BK19+BN19+BP19+BQ19+BR19)</f>
        <v>11961</v>
      </c>
      <c r="H19" s="20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>
        <v>700</v>
      </c>
      <c r="V19" s="23">
        <v>120</v>
      </c>
      <c r="W19" s="24">
        <f>SUM(I19:V19)</f>
        <v>820</v>
      </c>
      <c r="X19" s="23"/>
      <c r="Y19" s="23"/>
      <c r="Z19" s="24">
        <f>SUM(X19:Y19)</f>
        <v>0</v>
      </c>
      <c r="AA19" s="23"/>
      <c r="AB19" s="23">
        <v>500</v>
      </c>
      <c r="AC19" s="23">
        <v>1000</v>
      </c>
      <c r="AD19" s="23">
        <v>0</v>
      </c>
      <c r="AE19" s="24">
        <f>SUM(AA19:AD19)</f>
        <v>1500</v>
      </c>
      <c r="AF19" s="23"/>
      <c r="AG19" s="24"/>
      <c r="AH19" s="23"/>
      <c r="AI19" s="24"/>
      <c r="AJ19" s="23">
        <v>2700</v>
      </c>
      <c r="AK19" s="23"/>
      <c r="AL19" s="23"/>
      <c r="AM19" s="23">
        <v>2941</v>
      </c>
      <c r="AN19" s="23">
        <v>1500</v>
      </c>
      <c r="AO19" s="23">
        <v>1500</v>
      </c>
      <c r="AP19" s="23"/>
      <c r="AQ19" s="23">
        <v>1000</v>
      </c>
      <c r="AR19" s="23"/>
      <c r="AS19" s="23"/>
      <c r="AT19" s="23"/>
      <c r="AU19" s="24">
        <f>SUM(AJ19:AT19)</f>
        <v>9641</v>
      </c>
      <c r="AV19" s="23"/>
      <c r="AW19" s="24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>
        <f>SUM(AX19:BH19)</f>
        <v>0</v>
      </c>
      <c r="BL19" s="23"/>
      <c r="BM19" s="23"/>
      <c r="BN19" s="24"/>
      <c r="BO19" s="23"/>
      <c r="BP19" s="24"/>
      <c r="BQ19" s="23"/>
      <c r="BR19" s="48"/>
    </row>
    <row r="20" spans="1:70" ht="15" customHeight="1" x14ac:dyDescent="0.35">
      <c r="A20" s="15" t="s">
        <v>55</v>
      </c>
      <c r="B20" s="162" t="s">
        <v>56</v>
      </c>
      <c r="C20" s="163"/>
      <c r="D20" s="163"/>
      <c r="E20" s="163"/>
      <c r="F20" s="164"/>
      <c r="G20" s="78">
        <f>SUM(W20+Z20+AE20+AG20+AI20+AU20+AW20+BK20+BN20+BP20+BQ20+BR20)</f>
        <v>0</v>
      </c>
      <c r="H20" s="20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4"/>
      <c r="X20" s="23"/>
      <c r="Y20" s="23"/>
      <c r="Z20" s="24"/>
      <c r="AA20" s="23"/>
      <c r="AB20" s="23"/>
      <c r="AC20" s="23"/>
      <c r="AD20" s="23"/>
      <c r="AE20" s="24"/>
      <c r="AF20" s="23"/>
      <c r="AG20" s="24"/>
      <c r="AH20" s="23"/>
      <c r="AI20" s="24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4"/>
      <c r="AV20" s="23"/>
      <c r="AW20" s="24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4"/>
      <c r="BL20" s="23"/>
      <c r="BM20" s="23"/>
      <c r="BN20" s="24"/>
      <c r="BO20" s="23"/>
      <c r="BP20" s="24"/>
      <c r="BQ20" s="23"/>
      <c r="BR20" s="48"/>
    </row>
    <row r="21" spans="1:70" ht="15" customHeight="1" x14ac:dyDescent="0.35">
      <c r="A21" s="15" t="s">
        <v>57</v>
      </c>
      <c r="B21" s="162" t="s">
        <v>58</v>
      </c>
      <c r="C21" s="163"/>
      <c r="D21" s="163"/>
      <c r="E21" s="163"/>
      <c r="F21" s="164"/>
      <c r="G21" s="78">
        <f>SUM(W21+Z21+AE21+AG21+AI21+AU21+AW21+BK21+BN21+BP21+BQ21+BR21)</f>
        <v>0</v>
      </c>
      <c r="H21" s="20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4"/>
      <c r="X21" s="23"/>
      <c r="Y21" s="23"/>
      <c r="Z21" s="24"/>
      <c r="AA21" s="23"/>
      <c r="AB21" s="23"/>
      <c r="AC21" s="23"/>
      <c r="AD21" s="23"/>
      <c r="AE21" s="24"/>
      <c r="AF21" s="23"/>
      <c r="AG21" s="24"/>
      <c r="AH21" s="23"/>
      <c r="AI21" s="24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4"/>
      <c r="AV21" s="23"/>
      <c r="AW21" s="24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4"/>
      <c r="BL21" s="23"/>
      <c r="BM21" s="23"/>
      <c r="BN21" s="24"/>
      <c r="BO21" s="23"/>
      <c r="BP21" s="24"/>
      <c r="BQ21" s="23"/>
      <c r="BR21" s="48"/>
    </row>
    <row r="22" spans="1:70" s="1" customFormat="1" ht="15" customHeight="1" x14ac:dyDescent="0.35">
      <c r="A22" s="38" t="s">
        <v>34</v>
      </c>
      <c r="B22" s="159" t="s">
        <v>35</v>
      </c>
      <c r="C22" s="160"/>
      <c r="D22" s="160"/>
      <c r="E22" s="160"/>
      <c r="F22" s="161"/>
      <c r="G22" s="80">
        <f>SUM(G23:G25)</f>
        <v>300</v>
      </c>
      <c r="H22" s="31"/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24"/>
      <c r="X22" s="33"/>
      <c r="Y22" s="33"/>
      <c r="Z22" s="24"/>
      <c r="AA22" s="33"/>
      <c r="AB22" s="33"/>
      <c r="AC22" s="33"/>
      <c r="AD22" s="33"/>
      <c r="AE22" s="34"/>
      <c r="AF22" s="33"/>
      <c r="AG22" s="34"/>
      <c r="AH22" s="33"/>
      <c r="AI22" s="34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4"/>
      <c r="AV22" s="33"/>
      <c r="AW22" s="34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33"/>
      <c r="BM22" s="33"/>
      <c r="BN22" s="34"/>
      <c r="BO22" s="33"/>
      <c r="BP22" s="34"/>
      <c r="BQ22" s="33"/>
      <c r="BR22" s="49"/>
    </row>
    <row r="23" spans="1:70" ht="15" customHeight="1" x14ac:dyDescent="0.35">
      <c r="A23" s="15" t="s">
        <v>59</v>
      </c>
      <c r="B23" s="162" t="s">
        <v>115</v>
      </c>
      <c r="C23" s="163"/>
      <c r="D23" s="163"/>
      <c r="E23" s="163"/>
      <c r="F23" s="164"/>
      <c r="G23" s="78">
        <f>SUM(W23+Z23+AE23+AG23+AI23+AU23+AW23+BK23+BN23+BP23+BQ23+BR23)</f>
        <v>0</v>
      </c>
      <c r="H23" s="20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4"/>
      <c r="X23" s="23"/>
      <c r="Y23" s="23"/>
      <c r="Z23" s="24"/>
      <c r="AA23" s="23"/>
      <c r="AB23" s="23"/>
      <c r="AC23" s="23"/>
      <c r="AD23" s="23"/>
      <c r="AE23" s="24"/>
      <c r="AF23" s="23"/>
      <c r="AG23" s="24"/>
      <c r="AH23" s="23"/>
      <c r="AI23" s="24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4"/>
      <c r="AV23" s="23"/>
      <c r="AW23" s="24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4"/>
      <c r="BL23" s="23"/>
      <c r="BM23" s="23"/>
      <c r="BN23" s="24"/>
      <c r="BO23" s="23"/>
      <c r="BP23" s="24"/>
      <c r="BQ23" s="23"/>
      <c r="BR23" s="48"/>
    </row>
    <row r="24" spans="1:70" ht="15" customHeight="1" x14ac:dyDescent="0.35">
      <c r="A24" s="15" t="s">
        <v>60</v>
      </c>
      <c r="B24" s="162" t="s">
        <v>62</v>
      </c>
      <c r="C24" s="163"/>
      <c r="D24" s="163"/>
      <c r="E24" s="163"/>
      <c r="F24" s="164"/>
      <c r="G24" s="78">
        <f>SUM(W24+Z24+AE24+AG24+AI24+AU24+AW24+BK24+BN24+BP24+BQ24+BR24)</f>
        <v>0</v>
      </c>
      <c r="H24" s="20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3"/>
      <c r="Y24" s="23"/>
      <c r="Z24" s="24"/>
      <c r="AA24" s="23"/>
      <c r="AB24" s="23"/>
      <c r="AC24" s="23"/>
      <c r="AD24" s="23"/>
      <c r="AE24" s="24"/>
      <c r="AF24" s="23"/>
      <c r="AG24" s="24"/>
      <c r="AH24" s="23"/>
      <c r="AI24" s="24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4"/>
      <c r="AV24" s="23"/>
      <c r="AW24" s="24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4"/>
      <c r="BL24" s="23"/>
      <c r="BM24" s="23"/>
      <c r="BN24" s="24"/>
      <c r="BO24" s="23"/>
      <c r="BP24" s="24"/>
      <c r="BQ24" s="23"/>
      <c r="BR24" s="48"/>
    </row>
    <row r="25" spans="1:70" ht="18.899999999999999" customHeight="1" x14ac:dyDescent="0.35">
      <c r="A25" s="15" t="s">
        <v>61</v>
      </c>
      <c r="B25" s="162" t="s">
        <v>63</v>
      </c>
      <c r="C25" s="163"/>
      <c r="D25" s="163"/>
      <c r="E25" s="163"/>
      <c r="F25" s="164"/>
      <c r="G25" s="78">
        <f>SUM(W25+Z25+AE25+AG25+AI25+AU25+AW25+BK25+BN25+BP25+BQ25+BR25)</f>
        <v>300</v>
      </c>
      <c r="H25" s="20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4"/>
      <c r="X25" s="23"/>
      <c r="Y25" s="23"/>
      <c r="Z25" s="24"/>
      <c r="AA25" s="23"/>
      <c r="AB25" s="23"/>
      <c r="AC25" s="23"/>
      <c r="AD25" s="23"/>
      <c r="AE25" s="24"/>
      <c r="AF25" s="23"/>
      <c r="AG25" s="24"/>
      <c r="AH25" s="23"/>
      <c r="AI25" s="24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4"/>
      <c r="AV25" s="23"/>
      <c r="AW25" s="24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4"/>
      <c r="BL25" s="23"/>
      <c r="BM25" s="23"/>
      <c r="BN25" s="24"/>
      <c r="BO25" s="23"/>
      <c r="BP25" s="24"/>
      <c r="BQ25" s="23"/>
      <c r="BR25" s="48">
        <v>300</v>
      </c>
    </row>
    <row r="26" spans="1:70" s="1" customFormat="1" ht="15" customHeight="1" thickBot="1" x14ac:dyDescent="0.4">
      <c r="A26" s="35" t="s">
        <v>10</v>
      </c>
      <c r="B26" s="159" t="s">
        <v>11</v>
      </c>
      <c r="C26" s="160"/>
      <c r="D26" s="160"/>
      <c r="E26" s="160"/>
      <c r="F26" s="161"/>
      <c r="G26" s="77">
        <v>0</v>
      </c>
      <c r="H26" s="31"/>
      <c r="I26" s="67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24"/>
      <c r="X26" s="33"/>
      <c r="Y26" s="33"/>
      <c r="Z26" s="24"/>
      <c r="AA26" s="33"/>
      <c r="AB26" s="33"/>
      <c r="AC26" s="33"/>
      <c r="AD26" s="33"/>
      <c r="AE26" s="34"/>
      <c r="AF26" s="33"/>
      <c r="AG26" s="34"/>
      <c r="AH26" s="33"/>
      <c r="AI26" s="34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4"/>
      <c r="AV26" s="33"/>
      <c r="AW26" s="34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4"/>
      <c r="BL26" s="33"/>
      <c r="BM26" s="33"/>
      <c r="BN26" s="34"/>
      <c r="BO26" s="33"/>
      <c r="BP26" s="34"/>
      <c r="BQ26" s="33"/>
      <c r="BR26" s="49"/>
    </row>
    <row r="27" spans="1:70" ht="19.649999999999999" customHeight="1" thickBot="1" x14ac:dyDescent="0.45">
      <c r="A27" s="16"/>
      <c r="B27" s="151" t="s">
        <v>27</v>
      </c>
      <c r="C27" s="151"/>
      <c r="D27" s="151"/>
      <c r="E27" s="151"/>
      <c r="F27" s="152"/>
      <c r="G27" s="81">
        <f>G7+G9+G11+G13+G16+G22+G26</f>
        <v>456122</v>
      </c>
      <c r="H27" s="20"/>
      <c r="I27" s="28">
        <f t="shared" ref="I27:O27" si="0">SUM(I7:I26)</f>
        <v>1840</v>
      </c>
      <c r="J27" s="28">
        <f t="shared" si="0"/>
        <v>1720</v>
      </c>
      <c r="K27" s="28">
        <f t="shared" ref="K27" si="1">SUM(K7:K26)</f>
        <v>2320</v>
      </c>
      <c r="L27" s="28">
        <f t="shared" ref="L27" si="2">SUM(L7:L26)</f>
        <v>1620</v>
      </c>
      <c r="M27" s="28">
        <f t="shared" si="0"/>
        <v>1820</v>
      </c>
      <c r="N27" s="28">
        <f t="shared" si="0"/>
        <v>2660</v>
      </c>
      <c r="O27" s="28">
        <f t="shared" si="0"/>
        <v>3220</v>
      </c>
      <c r="P27" s="28">
        <f t="shared" ref="P27:Z27" si="3">SUM(P7:P26)</f>
        <v>750</v>
      </c>
      <c r="Q27" s="28">
        <f t="shared" si="3"/>
        <v>0</v>
      </c>
      <c r="R27" s="28">
        <f>SUM(R7:R26)</f>
        <v>150</v>
      </c>
      <c r="S27" s="28">
        <f>SUM(S7:S26)</f>
        <v>200</v>
      </c>
      <c r="T27" s="28">
        <f t="shared" si="3"/>
        <v>3630</v>
      </c>
      <c r="U27" s="28">
        <f t="shared" si="3"/>
        <v>1400</v>
      </c>
      <c r="V27" s="28">
        <f t="shared" si="3"/>
        <v>1000</v>
      </c>
      <c r="W27" s="46">
        <f t="shared" si="3"/>
        <v>22330</v>
      </c>
      <c r="X27" s="28">
        <f t="shared" si="3"/>
        <v>7000</v>
      </c>
      <c r="Y27" s="28">
        <f t="shared" si="3"/>
        <v>3000</v>
      </c>
      <c r="Z27" s="46">
        <f t="shared" si="3"/>
        <v>10000</v>
      </c>
      <c r="AA27" s="28">
        <f t="shared" ref="AA27:AF27" si="4">SUM(AA7:AA26)</f>
        <v>6000</v>
      </c>
      <c r="AB27" s="43">
        <f t="shared" si="4"/>
        <v>7500</v>
      </c>
      <c r="AC27" s="43">
        <f>SUM(AC7:AC26)</f>
        <v>8100</v>
      </c>
      <c r="AD27" s="43">
        <f>SUM(AD7:AD26)</f>
        <v>0</v>
      </c>
      <c r="AE27" s="55">
        <f>SUM(AE7:AE26)</f>
        <v>21600</v>
      </c>
      <c r="AF27" s="28">
        <f t="shared" si="4"/>
        <v>664</v>
      </c>
      <c r="AG27" s="29">
        <f>AF27</f>
        <v>664</v>
      </c>
      <c r="AH27" s="28">
        <f t="shared" ref="AH27:AU27" si="5">SUM(AH7:AH26)</f>
        <v>500</v>
      </c>
      <c r="AI27" s="29">
        <f t="shared" si="5"/>
        <v>500</v>
      </c>
      <c r="AJ27" s="28">
        <f t="shared" si="5"/>
        <v>32000</v>
      </c>
      <c r="AK27" s="28">
        <f t="shared" si="5"/>
        <v>15000</v>
      </c>
      <c r="AL27" s="28">
        <f t="shared" si="5"/>
        <v>21000</v>
      </c>
      <c r="AM27" s="28">
        <f t="shared" si="5"/>
        <v>9941</v>
      </c>
      <c r="AN27" s="28">
        <f t="shared" si="5"/>
        <v>12500</v>
      </c>
      <c r="AO27" s="28">
        <f t="shared" si="5"/>
        <v>27000</v>
      </c>
      <c r="AP27" s="28">
        <f t="shared" si="5"/>
        <v>400</v>
      </c>
      <c r="AQ27" s="28">
        <f t="shared" si="5"/>
        <v>6150</v>
      </c>
      <c r="AR27" s="28">
        <f t="shared" si="5"/>
        <v>3000</v>
      </c>
      <c r="AS27" s="28">
        <f t="shared" si="5"/>
        <v>2650</v>
      </c>
      <c r="AT27" s="43">
        <f t="shared" si="5"/>
        <v>1298.69</v>
      </c>
      <c r="AU27" s="46">
        <f t="shared" si="5"/>
        <v>130939.69</v>
      </c>
      <c r="AV27" s="28">
        <f>SUM(AV7:AV26)</f>
        <v>3850</v>
      </c>
      <c r="AW27" s="29">
        <f>AV27</f>
        <v>3850</v>
      </c>
      <c r="AX27" s="28">
        <f t="shared" ref="AX27:BH27" si="6">SUM(AX7:AX26)</f>
        <v>7200</v>
      </c>
      <c r="AY27" s="28">
        <f t="shared" si="6"/>
        <v>2000</v>
      </c>
      <c r="AZ27" s="28">
        <f>SUM(AZ7:AZ26)</f>
        <v>0</v>
      </c>
      <c r="BA27" s="28">
        <f t="shared" si="6"/>
        <v>0</v>
      </c>
      <c r="BB27" s="28">
        <f>SUM(BB7:BB26)</f>
        <v>2000</v>
      </c>
      <c r="BC27" s="28">
        <f>SUM(BC7:BC26)</f>
        <v>0</v>
      </c>
      <c r="BD27" s="28">
        <f>SUM(BD10:BD26)</f>
        <v>0</v>
      </c>
      <c r="BE27" s="28">
        <f t="shared" si="6"/>
        <v>2000</v>
      </c>
      <c r="BF27" s="28">
        <f t="shared" si="6"/>
        <v>3000</v>
      </c>
      <c r="BG27" s="28">
        <f t="shared" si="6"/>
        <v>1600</v>
      </c>
      <c r="BH27" s="28">
        <f t="shared" si="6"/>
        <v>1400</v>
      </c>
      <c r="BI27" s="43">
        <f>SUM(BI7:BI26)</f>
        <v>0</v>
      </c>
      <c r="BJ27" s="43">
        <f>SUM(BJ7:BJ26)</f>
        <v>5118</v>
      </c>
      <c r="BK27" s="55">
        <f t="shared" ref="BK27:BO27" si="7">SUM(BK7:BK26)</f>
        <v>24318</v>
      </c>
      <c r="BL27" s="43">
        <f t="shared" si="7"/>
        <v>7687.5</v>
      </c>
      <c r="BM27" s="43">
        <f t="shared" si="7"/>
        <v>6500</v>
      </c>
      <c r="BN27" s="29">
        <f t="shared" si="7"/>
        <v>14187.5</v>
      </c>
      <c r="BO27" s="28">
        <f t="shared" si="7"/>
        <v>750</v>
      </c>
      <c r="BP27" s="29">
        <f>BO27</f>
        <v>750</v>
      </c>
      <c r="BQ27" s="52">
        <f>SUM(BQ7:BQ26)</f>
        <v>206076.19</v>
      </c>
      <c r="BR27" s="53">
        <f>SUM(BR7:BR26)</f>
        <v>20906.62</v>
      </c>
    </row>
    <row r="28" spans="1:70" ht="19.5" x14ac:dyDescent="0.45">
      <c r="A28" s="3"/>
      <c r="B28" s="153"/>
      <c r="C28" s="153"/>
      <c r="D28" s="153"/>
      <c r="E28" s="153"/>
      <c r="F28" s="153"/>
      <c r="G28" s="4"/>
      <c r="H28" s="20"/>
      <c r="I28" s="68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4"/>
      <c r="X28" s="26"/>
      <c r="Y28" s="26"/>
      <c r="Z28" s="24"/>
      <c r="AA28" s="26"/>
      <c r="AB28" s="26"/>
      <c r="AC28" s="26"/>
      <c r="AD28" s="26"/>
      <c r="AE28" s="27"/>
      <c r="AF28" s="26"/>
      <c r="AG28" s="27"/>
      <c r="AH28" s="26"/>
      <c r="AI28" s="27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7"/>
      <c r="AV28" s="26"/>
      <c r="AW28" s="27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7"/>
      <c r="BL28" s="26"/>
      <c r="BM28" s="26"/>
      <c r="BN28" s="27"/>
      <c r="BO28" s="26"/>
      <c r="BP28" s="27"/>
      <c r="BQ28" s="26"/>
      <c r="BR28" s="50"/>
    </row>
    <row r="29" spans="1:70" ht="27.15" customHeight="1" x14ac:dyDescent="0.45">
      <c r="A29" s="154" t="s">
        <v>25</v>
      </c>
      <c r="B29" s="154"/>
      <c r="C29" s="154"/>
      <c r="D29" s="154"/>
      <c r="E29" s="154"/>
      <c r="F29" s="154"/>
      <c r="G29" s="17"/>
      <c r="H29" s="20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4"/>
      <c r="X29" s="23"/>
      <c r="Y29" s="23"/>
      <c r="Z29" s="24"/>
      <c r="AA29" s="23"/>
      <c r="AB29" s="23"/>
      <c r="AC29" s="23"/>
      <c r="AD29" s="23"/>
      <c r="AE29" s="24"/>
      <c r="AF29" s="23"/>
      <c r="AG29" s="24"/>
      <c r="AH29" s="23"/>
      <c r="AI29" s="24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4"/>
      <c r="AV29" s="23"/>
      <c r="AW29" s="24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4"/>
      <c r="BL29" s="23"/>
      <c r="BM29" s="23"/>
      <c r="BN29" s="24"/>
      <c r="BO29" s="23"/>
      <c r="BP29" s="24"/>
      <c r="BQ29" s="23"/>
      <c r="BR29" s="48"/>
    </row>
    <row r="30" spans="1:70" ht="19.649999999999999" customHeight="1" x14ac:dyDescent="0.45">
      <c r="A30" s="18" t="s">
        <v>12</v>
      </c>
      <c r="B30" s="155" t="s">
        <v>36</v>
      </c>
      <c r="C30" s="155"/>
      <c r="D30" s="155"/>
      <c r="E30" s="155"/>
      <c r="F30" s="155"/>
      <c r="G30" s="19"/>
      <c r="H30" s="20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4"/>
      <c r="X30" s="23"/>
      <c r="Y30" s="23"/>
      <c r="Z30" s="24"/>
      <c r="AA30" s="23"/>
      <c r="AB30" s="23"/>
      <c r="AC30" s="23"/>
      <c r="AD30" s="23"/>
      <c r="AE30" s="24"/>
      <c r="AF30" s="23"/>
      <c r="AG30" s="24"/>
      <c r="AH30" s="23"/>
      <c r="AI30" s="24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4"/>
      <c r="AV30" s="23"/>
      <c r="AW30" s="24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4"/>
      <c r="BL30" s="23"/>
      <c r="BM30" s="23"/>
      <c r="BN30" s="24"/>
      <c r="BO30" s="23"/>
      <c r="BP30" s="24"/>
      <c r="BQ30" s="23"/>
      <c r="BR30" s="48"/>
    </row>
    <row r="31" spans="1:70" s="1" customFormat="1" ht="15" customHeight="1" x14ac:dyDescent="0.35">
      <c r="A31" s="30" t="s">
        <v>13</v>
      </c>
      <c r="B31" s="156" t="s">
        <v>37</v>
      </c>
      <c r="C31" s="157"/>
      <c r="D31" s="157"/>
      <c r="E31" s="157"/>
      <c r="F31" s="158"/>
      <c r="G31" s="82">
        <f>SUM(G32:G34)</f>
        <v>204209.38999999998</v>
      </c>
      <c r="H31" s="31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24"/>
      <c r="X31" s="33"/>
      <c r="Y31" s="33"/>
      <c r="Z31" s="24"/>
      <c r="AA31" s="33"/>
      <c r="AB31" s="33"/>
      <c r="AC31" s="33"/>
      <c r="AD31" s="33"/>
      <c r="AE31" s="34"/>
      <c r="AF31" s="33"/>
      <c r="AG31" s="34"/>
      <c r="AH31" s="33"/>
      <c r="AI31" s="34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4"/>
      <c r="AV31" s="33"/>
      <c r="AW31" s="34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4"/>
      <c r="BL31" s="33"/>
      <c r="BM31" s="33"/>
      <c r="BN31" s="34"/>
      <c r="BO31" s="33"/>
      <c r="BP31" s="34"/>
      <c r="BQ31" s="33"/>
      <c r="BR31" s="49"/>
    </row>
    <row r="32" spans="1:70" ht="15" customHeight="1" x14ac:dyDescent="0.35">
      <c r="A32" s="9" t="s">
        <v>64</v>
      </c>
      <c r="B32" s="148" t="s">
        <v>65</v>
      </c>
      <c r="C32" s="149"/>
      <c r="D32" s="149"/>
      <c r="E32" s="149"/>
      <c r="F32" s="150"/>
      <c r="G32" s="83">
        <f>SUM(W32+Z32+AE32+AG32+AI32+AU32+AW32+BK32+BN32+BP32+BQ32+BR32)</f>
        <v>161497.32999999999</v>
      </c>
      <c r="H32" s="20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4"/>
      <c r="X32" s="23"/>
      <c r="Y32" s="23"/>
      <c r="Z32" s="24"/>
      <c r="AA32" s="23"/>
      <c r="AB32" s="23"/>
      <c r="AC32" s="23"/>
      <c r="AD32" s="23"/>
      <c r="AE32" s="24"/>
      <c r="AF32" s="23"/>
      <c r="AG32" s="24"/>
      <c r="AH32" s="23"/>
      <c r="AI32" s="24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4">
        <f>SUM(AJ32:AT32)</f>
        <v>0</v>
      </c>
      <c r="AV32" s="23"/>
      <c r="AW32" s="24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4"/>
      <c r="BL32" s="23"/>
      <c r="BM32" s="23"/>
      <c r="BN32" s="24"/>
      <c r="BO32" s="23"/>
      <c r="BP32" s="24"/>
      <c r="BQ32" s="23">
        <v>161497.32999999999</v>
      </c>
      <c r="BR32" s="48"/>
    </row>
    <row r="33" spans="1:70" ht="15" customHeight="1" x14ac:dyDescent="0.35">
      <c r="A33" s="9" t="s">
        <v>66</v>
      </c>
      <c r="B33" s="148" t="s">
        <v>67</v>
      </c>
      <c r="C33" s="149"/>
      <c r="D33" s="149"/>
      <c r="E33" s="149"/>
      <c r="F33" s="150"/>
      <c r="G33" s="83">
        <f>SUM(W33+Z33+AE33+AG33+AI33+AU33+AW33+BK33+BN33+BP33+BQ33+BR33)</f>
        <v>16065</v>
      </c>
      <c r="H33" s="20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4"/>
      <c r="X33" s="23"/>
      <c r="Y33" s="23"/>
      <c r="Z33" s="24"/>
      <c r="AA33" s="23"/>
      <c r="AB33" s="23"/>
      <c r="AC33" s="23"/>
      <c r="AD33" s="23"/>
      <c r="AE33" s="24"/>
      <c r="AF33" s="23"/>
      <c r="AG33" s="24"/>
      <c r="AH33" s="23"/>
      <c r="AI33" s="24"/>
      <c r="AJ33" s="23"/>
      <c r="AK33" s="23"/>
      <c r="AL33" s="23"/>
      <c r="AM33" s="23"/>
      <c r="AN33" s="23"/>
      <c r="AO33" s="23">
        <v>1000</v>
      </c>
      <c r="AP33" s="23"/>
      <c r="AQ33" s="23"/>
      <c r="AR33" s="23"/>
      <c r="AS33" s="23"/>
      <c r="AT33" s="23"/>
      <c r="AU33" s="24">
        <f>SUM(AJ33:AT33)</f>
        <v>1000</v>
      </c>
      <c r="AV33" s="23"/>
      <c r="AW33" s="24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4"/>
      <c r="BL33" s="23"/>
      <c r="BM33" s="23"/>
      <c r="BN33" s="24"/>
      <c r="BO33" s="23"/>
      <c r="BP33" s="24"/>
      <c r="BQ33" s="23">
        <v>15065</v>
      </c>
      <c r="BR33" s="48"/>
    </row>
    <row r="34" spans="1:70" ht="15" customHeight="1" x14ac:dyDescent="0.35">
      <c r="A34" s="9" t="s">
        <v>68</v>
      </c>
      <c r="B34" s="148" t="s">
        <v>116</v>
      </c>
      <c r="C34" s="149"/>
      <c r="D34" s="149"/>
      <c r="E34" s="149"/>
      <c r="F34" s="150"/>
      <c r="G34" s="83">
        <f>SUM(W34+Z34+AE34+AG34+AI34+AU34+AW34+BK34+BN34+BP34+BQ34+BR34)</f>
        <v>26647.06</v>
      </c>
      <c r="H34" s="20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4"/>
      <c r="X34" s="23"/>
      <c r="Y34" s="23"/>
      <c r="Z34" s="24"/>
      <c r="AA34" s="23"/>
      <c r="AB34" s="23"/>
      <c r="AC34" s="23"/>
      <c r="AD34" s="23"/>
      <c r="AE34" s="24"/>
      <c r="AF34" s="23"/>
      <c r="AG34" s="24"/>
      <c r="AH34" s="23"/>
      <c r="AI34" s="24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4"/>
      <c r="AV34" s="23"/>
      <c r="AW34" s="24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4"/>
      <c r="BL34" s="23"/>
      <c r="BM34" s="23"/>
      <c r="BN34" s="24"/>
      <c r="BO34" s="23"/>
      <c r="BP34" s="24"/>
      <c r="BQ34" s="23">
        <v>26647.06</v>
      </c>
      <c r="BR34" s="48"/>
    </row>
    <row r="35" spans="1:70" s="1" customFormat="1" ht="22.65" customHeight="1" x14ac:dyDescent="0.35">
      <c r="A35" s="35" t="s">
        <v>14</v>
      </c>
      <c r="B35" s="156" t="s">
        <v>38</v>
      </c>
      <c r="C35" s="157"/>
      <c r="D35" s="157"/>
      <c r="E35" s="157"/>
      <c r="F35" s="158"/>
      <c r="G35" s="82">
        <f>SUM(G36:G42)</f>
        <v>255759.99000000002</v>
      </c>
      <c r="H35" s="31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24"/>
      <c r="X35" s="33"/>
      <c r="Y35" s="33"/>
      <c r="Z35" s="24"/>
      <c r="AA35" s="33"/>
      <c r="AB35" s="33"/>
      <c r="AC35" s="33"/>
      <c r="AD35" s="33"/>
      <c r="AE35" s="34"/>
      <c r="AF35" s="33"/>
      <c r="AG35" s="34"/>
      <c r="AH35" s="33"/>
      <c r="AI35" s="34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4"/>
      <c r="AV35" s="33"/>
      <c r="AW35" s="34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4"/>
      <c r="BL35" s="33"/>
      <c r="BM35" s="33"/>
      <c r="BN35" s="34"/>
      <c r="BO35" s="33"/>
      <c r="BP35" s="34"/>
      <c r="BQ35" s="33"/>
      <c r="BR35" s="49"/>
    </row>
    <row r="36" spans="1:70" ht="22.5" customHeight="1" x14ac:dyDescent="0.35">
      <c r="A36" s="5" t="s">
        <v>74</v>
      </c>
      <c r="B36" s="148" t="s">
        <v>75</v>
      </c>
      <c r="C36" s="149"/>
      <c r="D36" s="149"/>
      <c r="E36" s="149"/>
      <c r="F36" s="150"/>
      <c r="G36" s="83">
        <f t="shared" ref="G36:G42" si="8">SUM(W36+Z36+AE36+AG36+AI36+AU36+AW36+BK36+BN36+BP36+BQ36+BR36)</f>
        <v>6895.75</v>
      </c>
      <c r="H36" s="20"/>
      <c r="I36" s="22"/>
      <c r="J36" s="23"/>
      <c r="K36" s="23">
        <v>120</v>
      </c>
      <c r="L36" s="23">
        <v>120</v>
      </c>
      <c r="M36" s="23">
        <v>120</v>
      </c>
      <c r="N36" s="23">
        <v>260</v>
      </c>
      <c r="O36" s="23">
        <v>220</v>
      </c>
      <c r="P36" s="23"/>
      <c r="Q36" s="23"/>
      <c r="R36" s="23"/>
      <c r="S36" s="23"/>
      <c r="T36" s="23">
        <v>360</v>
      </c>
      <c r="U36" s="23"/>
      <c r="V36" s="23"/>
      <c r="W36" s="24">
        <f>SUM(I36:V36)</f>
        <v>1200</v>
      </c>
      <c r="X36" s="23"/>
      <c r="Y36" s="23"/>
      <c r="Z36" s="24"/>
      <c r="AA36" s="23"/>
      <c r="AB36" s="23"/>
      <c r="AC36" s="23"/>
      <c r="AD36" s="23"/>
      <c r="AE36" s="24"/>
      <c r="AF36" s="23"/>
      <c r="AG36" s="24"/>
      <c r="AH36" s="23"/>
      <c r="AI36" s="24"/>
      <c r="AJ36" s="23">
        <v>102.55</v>
      </c>
      <c r="AK36" s="23"/>
      <c r="AL36" s="23"/>
      <c r="AM36" s="23">
        <v>79.63</v>
      </c>
      <c r="AN36" s="23">
        <v>50</v>
      </c>
      <c r="AO36" s="23">
        <v>400</v>
      </c>
      <c r="AP36" s="23"/>
      <c r="AQ36" s="23">
        <v>350</v>
      </c>
      <c r="AR36" s="23"/>
      <c r="AS36" s="23">
        <v>205.39</v>
      </c>
      <c r="AT36" s="23"/>
      <c r="AU36" s="24">
        <f>SUM(AJ36:AT36)</f>
        <v>1187.5700000000002</v>
      </c>
      <c r="AV36" s="23"/>
      <c r="AW36" s="24"/>
      <c r="AX36" s="23">
        <v>141.38</v>
      </c>
      <c r="AY36" s="23"/>
      <c r="AZ36" s="23"/>
      <c r="BA36" s="23"/>
      <c r="BB36" s="23"/>
      <c r="BC36" s="23"/>
      <c r="BD36" s="23"/>
      <c r="BE36" s="23"/>
      <c r="BF36" s="23"/>
      <c r="BG36" s="23"/>
      <c r="BH36" s="23">
        <v>1000</v>
      </c>
      <c r="BI36" s="23"/>
      <c r="BJ36" s="23">
        <v>500</v>
      </c>
      <c r="BK36" s="24">
        <f>SUM(AX36:BJ36)</f>
        <v>1641.38</v>
      </c>
      <c r="BL36" s="23"/>
      <c r="BM36" s="23"/>
      <c r="BN36" s="24"/>
      <c r="BO36" s="23"/>
      <c r="BP36" s="24"/>
      <c r="BQ36" s="23">
        <v>2866.8</v>
      </c>
      <c r="BR36" s="48"/>
    </row>
    <row r="37" spans="1:70" ht="31.65" customHeight="1" x14ac:dyDescent="0.35">
      <c r="A37" s="5" t="s">
        <v>69</v>
      </c>
      <c r="B37" s="148" t="s">
        <v>76</v>
      </c>
      <c r="C37" s="149"/>
      <c r="D37" s="149"/>
      <c r="E37" s="149"/>
      <c r="F37" s="150"/>
      <c r="G37" s="83">
        <f t="shared" si="8"/>
        <v>1600</v>
      </c>
      <c r="H37" s="20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4"/>
      <c r="X37" s="23"/>
      <c r="Y37" s="23"/>
      <c r="Z37" s="24"/>
      <c r="AA37" s="23"/>
      <c r="AB37" s="23"/>
      <c r="AC37" s="23"/>
      <c r="AD37" s="23"/>
      <c r="AE37" s="24"/>
      <c r="AF37" s="23"/>
      <c r="AG37" s="24"/>
      <c r="AH37" s="23"/>
      <c r="AI37" s="24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4"/>
      <c r="AV37" s="23"/>
      <c r="AW37" s="24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4"/>
      <c r="BL37" s="23"/>
      <c r="BM37" s="23"/>
      <c r="BN37" s="24"/>
      <c r="BO37" s="23"/>
      <c r="BP37" s="24"/>
      <c r="BQ37" s="23"/>
      <c r="BR37" s="48">
        <v>1600</v>
      </c>
    </row>
    <row r="38" spans="1:70" ht="22.65" customHeight="1" x14ac:dyDescent="0.35">
      <c r="A38" s="5" t="s">
        <v>70</v>
      </c>
      <c r="B38" s="148" t="s">
        <v>77</v>
      </c>
      <c r="C38" s="149"/>
      <c r="D38" s="149"/>
      <c r="E38" s="149"/>
      <c r="F38" s="150"/>
      <c r="G38" s="83">
        <f t="shared" si="8"/>
        <v>0</v>
      </c>
      <c r="H38" s="20"/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4"/>
      <c r="X38" s="23"/>
      <c r="Y38" s="23"/>
      <c r="Z38" s="24"/>
      <c r="AA38" s="23"/>
      <c r="AB38" s="23"/>
      <c r="AC38" s="23"/>
      <c r="AD38" s="23"/>
      <c r="AE38" s="24"/>
      <c r="AF38" s="23"/>
      <c r="AG38" s="24"/>
      <c r="AH38" s="23"/>
      <c r="AI38" s="24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4"/>
      <c r="AV38" s="23"/>
      <c r="AW38" s="24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4"/>
      <c r="BL38" s="23"/>
      <c r="BM38" s="23"/>
      <c r="BN38" s="24"/>
      <c r="BO38" s="23"/>
      <c r="BP38" s="24"/>
      <c r="BQ38" s="23"/>
      <c r="BR38" s="48"/>
    </row>
    <row r="39" spans="1:70" ht="22.65" customHeight="1" x14ac:dyDescent="0.35">
      <c r="A39" s="5" t="s">
        <v>71</v>
      </c>
      <c r="B39" s="148" t="s">
        <v>78</v>
      </c>
      <c r="C39" s="149"/>
      <c r="D39" s="149"/>
      <c r="E39" s="149"/>
      <c r="F39" s="150"/>
      <c r="G39" s="83">
        <f t="shared" si="8"/>
        <v>61036.32</v>
      </c>
      <c r="H39" s="20"/>
      <c r="I39" s="22">
        <v>1140</v>
      </c>
      <c r="J39" s="23">
        <v>1100</v>
      </c>
      <c r="K39" s="23">
        <v>1500</v>
      </c>
      <c r="L39" s="23">
        <v>1100</v>
      </c>
      <c r="M39" s="23">
        <v>1200</v>
      </c>
      <c r="N39" s="23">
        <v>1400</v>
      </c>
      <c r="O39" s="23">
        <v>3000</v>
      </c>
      <c r="P39" s="23"/>
      <c r="Q39" s="23"/>
      <c r="R39" s="23"/>
      <c r="S39" s="23"/>
      <c r="T39" s="23">
        <v>2180</v>
      </c>
      <c r="U39" s="23">
        <v>1200</v>
      </c>
      <c r="V39" s="23">
        <v>800</v>
      </c>
      <c r="W39" s="24">
        <f>SUM(I39:V39)</f>
        <v>14620</v>
      </c>
      <c r="X39" s="23">
        <v>7000</v>
      </c>
      <c r="Y39" s="23">
        <v>3000</v>
      </c>
      <c r="Z39" s="24">
        <f>SUM(X39:Y39)</f>
        <v>10000</v>
      </c>
      <c r="AA39" s="23">
        <v>2000</v>
      </c>
      <c r="AB39" s="23">
        <v>1500</v>
      </c>
      <c r="AC39" s="23">
        <v>1500</v>
      </c>
      <c r="AD39" s="23">
        <v>0</v>
      </c>
      <c r="AE39" s="24">
        <f>SUM(AA39:AD39)</f>
        <v>5000</v>
      </c>
      <c r="AF39" s="23">
        <v>664</v>
      </c>
      <c r="AG39" s="24">
        <f>SUM(AF39)</f>
        <v>664</v>
      </c>
      <c r="AH39" s="23">
        <v>500</v>
      </c>
      <c r="AI39" s="24">
        <f>AH39</f>
        <v>500</v>
      </c>
      <c r="AJ39" s="23">
        <v>7698.6</v>
      </c>
      <c r="AK39" s="23">
        <v>3880</v>
      </c>
      <c r="AL39" s="23">
        <v>3224.24</v>
      </c>
      <c r="AM39" s="23">
        <v>1459.95</v>
      </c>
      <c r="AN39" s="23">
        <v>3769.98</v>
      </c>
      <c r="AO39" s="23">
        <v>4000</v>
      </c>
      <c r="AP39" s="23"/>
      <c r="AQ39" s="23">
        <v>3000</v>
      </c>
      <c r="AR39" s="23">
        <v>1437.56</v>
      </c>
      <c r="AS39" s="23">
        <v>1126.8699999999999</v>
      </c>
      <c r="AT39" s="23"/>
      <c r="AU39" s="24">
        <f>SUM(AJ39:AT39)</f>
        <v>29597.200000000001</v>
      </c>
      <c r="AV39" s="23"/>
      <c r="AW39" s="24"/>
      <c r="AX39" s="23">
        <v>655.12</v>
      </c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4">
        <f>SUM(AX39:BI39)</f>
        <v>655.12</v>
      </c>
      <c r="BL39" s="23"/>
      <c r="BM39" s="23"/>
      <c r="BN39" s="24"/>
      <c r="BO39" s="23"/>
      <c r="BP39" s="24"/>
      <c r="BQ39" s="23"/>
      <c r="BR39" s="48"/>
    </row>
    <row r="40" spans="1:70" ht="22.65" customHeight="1" x14ac:dyDescent="0.35">
      <c r="A40" s="5" t="s">
        <v>72</v>
      </c>
      <c r="B40" s="148" t="s">
        <v>79</v>
      </c>
      <c r="C40" s="149"/>
      <c r="D40" s="149"/>
      <c r="E40" s="149"/>
      <c r="F40" s="150"/>
      <c r="G40" s="83">
        <f t="shared" si="8"/>
        <v>178916.92</v>
      </c>
      <c r="H40" s="20"/>
      <c r="I40" s="22">
        <v>700</v>
      </c>
      <c r="J40" s="23">
        <v>620</v>
      </c>
      <c r="K40" s="23">
        <v>700</v>
      </c>
      <c r="L40" s="23">
        <v>400</v>
      </c>
      <c r="M40" s="23">
        <v>500</v>
      </c>
      <c r="N40" s="23">
        <v>1000</v>
      </c>
      <c r="O40" s="23"/>
      <c r="P40" s="23">
        <v>750</v>
      </c>
      <c r="Q40" s="23">
        <v>0</v>
      </c>
      <c r="R40" s="23">
        <v>150</v>
      </c>
      <c r="S40" s="23">
        <v>200</v>
      </c>
      <c r="T40" s="23">
        <v>1090</v>
      </c>
      <c r="U40" s="23">
        <v>200</v>
      </c>
      <c r="V40" s="23">
        <v>200</v>
      </c>
      <c r="W40" s="24">
        <f>SUM(I40:V40)</f>
        <v>6510</v>
      </c>
      <c r="X40" s="88"/>
      <c r="Z40" s="24"/>
      <c r="AA40" s="103">
        <v>4000</v>
      </c>
      <c r="AB40" s="23">
        <v>6000</v>
      </c>
      <c r="AC40" s="23">
        <v>6600</v>
      </c>
      <c r="AD40" s="23">
        <v>0</v>
      </c>
      <c r="AE40" s="24">
        <f>SUM(AA40:AD40)</f>
        <v>16600</v>
      </c>
      <c r="AF40" s="23"/>
      <c r="AG40" s="24"/>
      <c r="AH40" s="23"/>
      <c r="AI40" s="24"/>
      <c r="AJ40" s="23">
        <v>24198.85</v>
      </c>
      <c r="AK40" s="23">
        <v>11120</v>
      </c>
      <c r="AL40" s="23">
        <v>17775.759999999998</v>
      </c>
      <c r="AM40" s="23">
        <v>8401.42</v>
      </c>
      <c r="AN40" s="23">
        <v>8680.02</v>
      </c>
      <c r="AO40" s="23">
        <v>21400</v>
      </c>
      <c r="AP40" s="23">
        <v>400</v>
      </c>
      <c r="AQ40" s="23">
        <v>2800</v>
      </c>
      <c r="AR40" s="23">
        <v>1562.44</v>
      </c>
      <c r="AS40" s="23">
        <v>1317.74</v>
      </c>
      <c r="AT40" s="23">
        <v>1298.69</v>
      </c>
      <c r="AU40" s="24">
        <f>SUM(AJ40:AT40)</f>
        <v>98954.920000000013</v>
      </c>
      <c r="AV40" s="23">
        <v>3850</v>
      </c>
      <c r="AW40" s="24">
        <f>SUM(AV40)</f>
        <v>3850</v>
      </c>
      <c r="AX40" s="23">
        <v>6403.5</v>
      </c>
      <c r="AY40" s="23">
        <v>2000</v>
      </c>
      <c r="AZ40" s="23">
        <v>0</v>
      </c>
      <c r="BA40" s="23">
        <v>0</v>
      </c>
      <c r="BB40" s="23">
        <v>2000</v>
      </c>
      <c r="BC40" s="23">
        <v>0</v>
      </c>
      <c r="BD40" s="23">
        <v>0</v>
      </c>
      <c r="BE40" s="23">
        <v>2000</v>
      </c>
      <c r="BF40" s="23">
        <v>3000</v>
      </c>
      <c r="BG40" s="23">
        <v>1600</v>
      </c>
      <c r="BH40" s="23">
        <v>400</v>
      </c>
      <c r="BI40" s="23"/>
      <c r="BJ40" s="23">
        <v>4618</v>
      </c>
      <c r="BK40" s="24">
        <f>SUM(AX40:BJ40)</f>
        <v>22021.5</v>
      </c>
      <c r="BL40" s="23">
        <v>7687.5</v>
      </c>
      <c r="BM40" s="23">
        <v>6500</v>
      </c>
      <c r="BN40" s="24">
        <f>SUM(BL40:BM40)</f>
        <v>14187.5</v>
      </c>
      <c r="BO40" s="23">
        <v>750</v>
      </c>
      <c r="BP40" s="24">
        <f>SUM(BO40)</f>
        <v>750</v>
      </c>
      <c r="BQ40" s="23"/>
      <c r="BR40" s="48">
        <v>16043</v>
      </c>
    </row>
    <row r="41" spans="1:70" ht="22.65" customHeight="1" x14ac:dyDescent="0.35">
      <c r="A41" s="5" t="s">
        <v>73</v>
      </c>
      <c r="B41" s="148" t="s">
        <v>80</v>
      </c>
      <c r="C41" s="149"/>
      <c r="D41" s="149"/>
      <c r="E41" s="149"/>
      <c r="F41" s="150"/>
      <c r="G41" s="83">
        <f t="shared" si="8"/>
        <v>5240</v>
      </c>
      <c r="H41" s="2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4"/>
      <c r="X41" s="23"/>
      <c r="Y41" s="23"/>
      <c r="Z41" s="24"/>
      <c r="AA41" s="23"/>
      <c r="AB41" s="23"/>
      <c r="AC41" s="23"/>
      <c r="AD41" s="23"/>
      <c r="AE41" s="24"/>
      <c r="AF41" s="23"/>
      <c r="AG41" s="24"/>
      <c r="AH41" s="23"/>
      <c r="AI41" s="24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4"/>
      <c r="AV41" s="23"/>
      <c r="AW41" s="24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4"/>
      <c r="BL41" s="23"/>
      <c r="BM41" s="23"/>
      <c r="BN41" s="24"/>
      <c r="BO41" s="23"/>
      <c r="BP41" s="24"/>
      <c r="BQ41" s="23"/>
      <c r="BR41" s="48">
        <v>5240</v>
      </c>
    </row>
    <row r="42" spans="1:70" ht="22.65" customHeight="1" x14ac:dyDescent="0.35">
      <c r="A42" s="5" t="s">
        <v>81</v>
      </c>
      <c r="B42" s="148" t="s">
        <v>127</v>
      </c>
      <c r="C42" s="149"/>
      <c r="D42" s="149"/>
      <c r="E42" s="149"/>
      <c r="F42" s="150"/>
      <c r="G42" s="83">
        <f t="shared" si="8"/>
        <v>2071</v>
      </c>
      <c r="H42" s="2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4"/>
      <c r="X42" s="23"/>
      <c r="Y42" s="23"/>
      <c r="Z42" s="24"/>
      <c r="AA42" s="23"/>
      <c r="AB42" s="23"/>
      <c r="AC42" s="23"/>
      <c r="AD42" s="23"/>
      <c r="AE42" s="24"/>
      <c r="AF42" s="23"/>
      <c r="AG42" s="24"/>
      <c r="AH42" s="23"/>
      <c r="AI42" s="24"/>
      <c r="AJ42" s="23"/>
      <c r="AK42" s="23"/>
      <c r="AL42" s="23"/>
      <c r="AM42" s="23"/>
      <c r="AN42" s="23"/>
      <c r="AO42" s="23">
        <v>200</v>
      </c>
      <c r="AP42" s="23"/>
      <c r="AQ42" s="23"/>
      <c r="AR42" s="23"/>
      <c r="AS42" s="23"/>
      <c r="AT42" s="23"/>
      <c r="AU42" s="24">
        <f>SUM(AJ42:AT42)</f>
        <v>200</v>
      </c>
      <c r="AV42" s="23"/>
      <c r="AW42" s="24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4">
        <f>SUM(BH42:BH42)</f>
        <v>0</v>
      </c>
      <c r="BL42" s="23"/>
      <c r="BM42" s="23"/>
      <c r="BN42" s="24"/>
      <c r="BO42" s="23"/>
      <c r="BP42" s="24"/>
      <c r="BQ42" s="23"/>
      <c r="BR42" s="48">
        <v>1871</v>
      </c>
    </row>
    <row r="43" spans="1:70" s="1" customFormat="1" ht="15" customHeight="1" x14ac:dyDescent="0.35">
      <c r="A43" s="35" t="s">
        <v>15</v>
      </c>
      <c r="B43" s="156" t="s">
        <v>16</v>
      </c>
      <c r="C43" s="157"/>
      <c r="D43" s="157"/>
      <c r="E43" s="157"/>
      <c r="F43" s="158"/>
      <c r="G43" s="82">
        <f>G44</f>
        <v>2500</v>
      </c>
      <c r="H43" s="31"/>
      <c r="I43" s="32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24"/>
      <c r="X43" s="33"/>
      <c r="Y43" s="33"/>
      <c r="Z43" s="24"/>
      <c r="AA43" s="33"/>
      <c r="AB43" s="33"/>
      <c r="AC43" s="33"/>
      <c r="AD43" s="33"/>
      <c r="AE43" s="34"/>
      <c r="AF43" s="33"/>
      <c r="AG43" s="34"/>
      <c r="AH43" s="33"/>
      <c r="AI43" s="34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4"/>
      <c r="AV43" s="33"/>
      <c r="AW43" s="34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33"/>
      <c r="BM43" s="33"/>
      <c r="BN43" s="34"/>
      <c r="BO43" s="33"/>
      <c r="BP43" s="34"/>
      <c r="BQ43" s="33"/>
      <c r="BR43" s="49"/>
    </row>
    <row r="44" spans="1:70" ht="15" customHeight="1" x14ac:dyDescent="0.35">
      <c r="A44" s="5" t="s">
        <v>82</v>
      </c>
      <c r="B44" s="148" t="s">
        <v>83</v>
      </c>
      <c r="C44" s="149"/>
      <c r="D44" s="149"/>
      <c r="E44" s="149"/>
      <c r="F44" s="150"/>
      <c r="G44" s="83">
        <f>SUM(W44+Z44+AE44+AG44+AI44+AU44+AW44+BK44+BN44+BP44+BQ44+BR44)</f>
        <v>2500</v>
      </c>
      <c r="H44" s="20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4"/>
      <c r="X44" s="23"/>
      <c r="Y44" s="23"/>
      <c r="Z44" s="24"/>
      <c r="AA44" s="23"/>
      <c r="AB44" s="23"/>
      <c r="AC44" s="23"/>
      <c r="AD44" s="23"/>
      <c r="AE44" s="24"/>
      <c r="AF44" s="23"/>
      <c r="AG44" s="24"/>
      <c r="AH44" s="23"/>
      <c r="AI44" s="24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4"/>
      <c r="AV44" s="23"/>
      <c r="AW44" s="24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4"/>
      <c r="BL44" s="23"/>
      <c r="BM44" s="23"/>
      <c r="BN44" s="24"/>
      <c r="BO44" s="23"/>
      <c r="BP44" s="24"/>
      <c r="BQ44" s="23"/>
      <c r="BR44" s="48">
        <v>2500</v>
      </c>
    </row>
    <row r="45" spans="1:70" s="1" customFormat="1" ht="19.649999999999999" customHeight="1" x14ac:dyDescent="0.35">
      <c r="A45" s="35" t="s">
        <v>17</v>
      </c>
      <c r="B45" s="156" t="s">
        <v>39</v>
      </c>
      <c r="C45" s="157"/>
      <c r="D45" s="157"/>
      <c r="E45" s="157"/>
      <c r="F45" s="158"/>
      <c r="G45" s="82">
        <f>SUM(G46:G48)</f>
        <v>966</v>
      </c>
      <c r="H45" s="31"/>
      <c r="I45" s="3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24"/>
      <c r="X45" s="33"/>
      <c r="Y45" s="33"/>
      <c r="Z45" s="24"/>
      <c r="AA45" s="33"/>
      <c r="AB45" s="33"/>
      <c r="AC45" s="33"/>
      <c r="AD45" s="33"/>
      <c r="AE45" s="34"/>
      <c r="AF45" s="33"/>
      <c r="AG45" s="34"/>
      <c r="AH45" s="33"/>
      <c r="AI45" s="34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4"/>
      <c r="AV45" s="33"/>
      <c r="AW45" s="34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4"/>
      <c r="BL45" s="33"/>
      <c r="BM45" s="33"/>
      <c r="BN45" s="34"/>
      <c r="BO45" s="33"/>
      <c r="BP45" s="34"/>
      <c r="BQ45" s="33"/>
      <c r="BR45" s="49"/>
    </row>
    <row r="46" spans="1:70" ht="19.649999999999999" customHeight="1" x14ac:dyDescent="0.35">
      <c r="A46" s="5" t="s">
        <v>84</v>
      </c>
      <c r="B46" s="148" t="s">
        <v>87</v>
      </c>
      <c r="C46" s="149"/>
      <c r="D46" s="149"/>
      <c r="E46" s="149"/>
      <c r="F46" s="150"/>
      <c r="G46" s="83">
        <f>SUM(W46+Z46+AE46+AG46+AI46+AU46+AW46+BK46+BN46+BP46+BQ46+BR46)</f>
        <v>0</v>
      </c>
      <c r="H46" s="20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4"/>
      <c r="X46" s="23"/>
      <c r="Y46" s="23"/>
      <c r="Z46" s="24"/>
      <c r="AA46" s="23"/>
      <c r="AB46" s="23"/>
      <c r="AC46" s="23"/>
      <c r="AD46" s="23"/>
      <c r="AE46" s="24"/>
      <c r="AF46" s="23"/>
      <c r="AG46" s="24"/>
      <c r="AH46" s="23"/>
      <c r="AI46" s="24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4"/>
      <c r="AV46" s="23"/>
      <c r="AW46" s="24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4"/>
      <c r="BL46" s="23"/>
      <c r="BM46" s="23"/>
      <c r="BN46" s="24"/>
      <c r="BO46" s="23"/>
      <c r="BP46" s="24"/>
      <c r="BQ46" s="23"/>
      <c r="BR46" s="48"/>
    </row>
    <row r="47" spans="1:70" ht="19.649999999999999" customHeight="1" x14ac:dyDescent="0.35">
      <c r="A47" s="5" t="s">
        <v>85</v>
      </c>
      <c r="B47" s="148" t="s">
        <v>88</v>
      </c>
      <c r="C47" s="149"/>
      <c r="D47" s="149"/>
      <c r="E47" s="149"/>
      <c r="F47" s="150"/>
      <c r="G47" s="83">
        <f>SUM(W47+Z47+AE47+AG47+AI47+AU47+AW47+BK47+BN47+BP47+BQ47+BR47)</f>
        <v>0</v>
      </c>
      <c r="H47" s="20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4"/>
      <c r="X47" s="23"/>
      <c r="Y47" s="23"/>
      <c r="Z47" s="24"/>
      <c r="AA47" s="23"/>
      <c r="AB47" s="23"/>
      <c r="AC47" s="23"/>
      <c r="AD47" s="23"/>
      <c r="AE47" s="24"/>
      <c r="AF47" s="23"/>
      <c r="AG47" s="24"/>
      <c r="AH47" s="23"/>
      <c r="AI47" s="24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4"/>
      <c r="AV47" s="23"/>
      <c r="AW47" s="24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4"/>
      <c r="BL47" s="23"/>
      <c r="BM47" s="23"/>
      <c r="BN47" s="24"/>
      <c r="BO47" s="23"/>
      <c r="BP47" s="24"/>
      <c r="BQ47" s="23"/>
      <c r="BR47" s="48"/>
    </row>
    <row r="48" spans="1:70" ht="19.649999999999999" customHeight="1" x14ac:dyDescent="0.35">
      <c r="A48" s="5" t="s">
        <v>86</v>
      </c>
      <c r="B48" s="148" t="s">
        <v>89</v>
      </c>
      <c r="C48" s="149"/>
      <c r="D48" s="149"/>
      <c r="E48" s="149"/>
      <c r="F48" s="150"/>
      <c r="G48" s="83">
        <f>SUM(W48+Z48+AE48+AG48+AI48+AU48+AW48+BK48+BN48+BP48+BQ48+BR48)</f>
        <v>966</v>
      </c>
      <c r="H48" s="20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4"/>
      <c r="X48" s="23"/>
      <c r="Y48" s="23"/>
      <c r="Z48" s="24"/>
      <c r="AA48" s="23"/>
      <c r="AB48" s="23"/>
      <c r="AC48" s="23"/>
      <c r="AD48" s="23"/>
      <c r="AE48" s="24"/>
      <c r="AF48" s="23"/>
      <c r="AG48" s="24"/>
      <c r="AH48" s="23"/>
      <c r="AI48" s="24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4"/>
      <c r="AV48" s="23"/>
      <c r="AW48" s="24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4"/>
      <c r="BL48" s="23"/>
      <c r="BM48" s="23"/>
      <c r="BN48" s="24"/>
      <c r="BO48" s="23"/>
      <c r="BP48" s="24"/>
      <c r="BQ48" s="23"/>
      <c r="BR48" s="48">
        <v>966</v>
      </c>
    </row>
    <row r="49" spans="1:112" s="1" customFormat="1" ht="20.25" customHeight="1" x14ac:dyDescent="0.35">
      <c r="A49" s="35" t="s">
        <v>18</v>
      </c>
      <c r="B49" s="156" t="s">
        <v>19</v>
      </c>
      <c r="C49" s="157"/>
      <c r="D49" s="157"/>
      <c r="E49" s="157"/>
      <c r="F49" s="158"/>
      <c r="G49" s="82">
        <f>SUM(G50:G51)</f>
        <v>0</v>
      </c>
      <c r="H49" s="31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24"/>
      <c r="X49" s="33"/>
      <c r="Y49" s="33"/>
      <c r="Z49" s="24"/>
      <c r="AA49" s="33"/>
      <c r="AB49" s="33"/>
      <c r="AC49" s="33"/>
      <c r="AD49" s="33"/>
      <c r="AE49" s="34"/>
      <c r="AF49" s="33"/>
      <c r="AG49" s="34"/>
      <c r="AH49" s="33"/>
      <c r="AI49" s="34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4"/>
      <c r="AV49" s="33"/>
      <c r="AW49" s="34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4"/>
      <c r="BL49" s="33"/>
      <c r="BM49" s="33"/>
      <c r="BN49" s="34"/>
      <c r="BO49" s="33"/>
      <c r="BP49" s="34"/>
      <c r="BQ49" s="33"/>
      <c r="BR49" s="49"/>
    </row>
    <row r="50" spans="1:112" ht="20.25" customHeight="1" x14ac:dyDescent="0.35">
      <c r="A50" s="5" t="s">
        <v>90</v>
      </c>
      <c r="B50" s="148" t="s">
        <v>92</v>
      </c>
      <c r="C50" s="149"/>
      <c r="D50" s="149"/>
      <c r="E50" s="149"/>
      <c r="F50" s="150"/>
      <c r="G50" s="83">
        <f>SUM(W50+Z50+AE50+AG50+AI50+AU50+AW50+BK50+BN50+BP50+BQ50+BR50)</f>
        <v>0</v>
      </c>
      <c r="H50" s="20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4"/>
      <c r="X50" s="23"/>
      <c r="Y50" s="23"/>
      <c r="Z50" s="24"/>
      <c r="AA50" s="23"/>
      <c r="AB50" s="23"/>
      <c r="AC50" s="23"/>
      <c r="AD50" s="23"/>
      <c r="AE50" s="24"/>
      <c r="AF50" s="23"/>
      <c r="AG50" s="24"/>
      <c r="AH50" s="23"/>
      <c r="AI50" s="24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4"/>
      <c r="AV50" s="23"/>
      <c r="AW50" s="24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4"/>
      <c r="BL50" s="23"/>
      <c r="BM50" s="23"/>
      <c r="BN50" s="24"/>
      <c r="BO50" s="23"/>
      <c r="BP50" s="24"/>
      <c r="BQ50" s="23"/>
      <c r="BR50" s="48"/>
    </row>
    <row r="51" spans="1:112" ht="20.25" customHeight="1" x14ac:dyDescent="0.35">
      <c r="A51" s="5" t="s">
        <v>91</v>
      </c>
      <c r="B51" s="148" t="s">
        <v>93</v>
      </c>
      <c r="C51" s="149"/>
      <c r="D51" s="149"/>
      <c r="E51" s="149"/>
      <c r="F51" s="150"/>
      <c r="G51" s="83">
        <f>SUM(W51+Z51+AE51+AG51+AI51+AU51+AW51+BK51+BN51+BP51+BQ51+BR51)</f>
        <v>0</v>
      </c>
      <c r="H51" s="20"/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4"/>
      <c r="X51" s="23"/>
      <c r="Y51" s="23"/>
      <c r="Z51" s="24"/>
      <c r="AA51" s="23"/>
      <c r="AB51" s="23"/>
      <c r="AC51" s="23"/>
      <c r="AD51" s="23"/>
      <c r="AE51" s="24"/>
      <c r="AF51" s="23"/>
      <c r="AG51" s="24"/>
      <c r="AH51" s="23"/>
      <c r="AI51" s="24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4"/>
      <c r="AV51" s="23"/>
      <c r="AW51" s="24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4"/>
      <c r="BL51" s="23"/>
      <c r="BM51" s="23"/>
      <c r="BN51" s="24"/>
      <c r="BO51" s="23"/>
      <c r="BP51" s="24"/>
      <c r="BQ51" s="23"/>
      <c r="BR51" s="48"/>
    </row>
    <row r="52" spans="1:112" s="1" customFormat="1" ht="18.75" customHeight="1" x14ac:dyDescent="0.35">
      <c r="A52" s="35" t="s">
        <v>20</v>
      </c>
      <c r="B52" s="156" t="s">
        <v>21</v>
      </c>
      <c r="C52" s="157"/>
      <c r="D52" s="157"/>
      <c r="E52" s="157"/>
      <c r="F52" s="158"/>
      <c r="G52" s="82">
        <f>SUM(G53:G54)</f>
        <v>20</v>
      </c>
      <c r="H52" s="31"/>
      <c r="I52" s="32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24"/>
      <c r="X52" s="33"/>
      <c r="Y52" s="33"/>
      <c r="Z52" s="24"/>
      <c r="AA52" s="33"/>
      <c r="AB52" s="33"/>
      <c r="AC52" s="33"/>
      <c r="AD52" s="33"/>
      <c r="AE52" s="34"/>
      <c r="AF52" s="33"/>
      <c r="AG52" s="34"/>
      <c r="AH52" s="33"/>
      <c r="AI52" s="34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4"/>
      <c r="AV52" s="33"/>
      <c r="AW52" s="34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4"/>
      <c r="BL52" s="33"/>
      <c r="BM52" s="33"/>
      <c r="BN52" s="34"/>
      <c r="BO52" s="33"/>
      <c r="BP52" s="34"/>
      <c r="BQ52" s="33"/>
      <c r="BR52" s="49"/>
    </row>
    <row r="53" spans="1:112" ht="18.75" customHeight="1" x14ac:dyDescent="0.35">
      <c r="A53" s="5" t="s">
        <v>94</v>
      </c>
      <c r="B53" s="148" t="s">
        <v>96</v>
      </c>
      <c r="C53" s="149"/>
      <c r="D53" s="149"/>
      <c r="E53" s="149"/>
      <c r="F53" s="150"/>
      <c r="G53" s="83">
        <f>SUM(W53+Z53+AE53+AG53+AI53+AU53+AW53+BK53+BN53+BP53+BQ53+BR53)</f>
        <v>0</v>
      </c>
      <c r="H53" s="20"/>
      <c r="I53" s="2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4"/>
      <c r="X53" s="23"/>
      <c r="Y53" s="23"/>
      <c r="Z53" s="24"/>
      <c r="AA53" s="23"/>
      <c r="AB53" s="23"/>
      <c r="AC53" s="23"/>
      <c r="AD53" s="23"/>
      <c r="AE53" s="24"/>
      <c r="AF53" s="23"/>
      <c r="AG53" s="24"/>
      <c r="AH53" s="23"/>
      <c r="AI53" s="24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4"/>
      <c r="AV53" s="23"/>
      <c r="AW53" s="24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4"/>
      <c r="BL53" s="23"/>
      <c r="BM53" s="23"/>
      <c r="BN53" s="24"/>
      <c r="BO53" s="23"/>
      <c r="BP53" s="24"/>
      <c r="BQ53" s="23"/>
      <c r="BR53" s="48"/>
    </row>
    <row r="54" spans="1:112" ht="18.75" customHeight="1" x14ac:dyDescent="0.35">
      <c r="A54" s="5" t="s">
        <v>95</v>
      </c>
      <c r="B54" s="148" t="s">
        <v>97</v>
      </c>
      <c r="C54" s="149"/>
      <c r="D54" s="149"/>
      <c r="E54" s="149"/>
      <c r="F54" s="150"/>
      <c r="G54" s="83">
        <f>SUM(W54+Z54+AE54+AG54+AI54+AU54+AW54+BK54+BN54+BP54+BQ54+BR54)</f>
        <v>20</v>
      </c>
      <c r="H54" s="20"/>
      <c r="I54" s="2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X54" s="23"/>
      <c r="Y54" s="23"/>
      <c r="Z54" s="24"/>
      <c r="AA54" s="23"/>
      <c r="AB54" s="23"/>
      <c r="AC54" s="23"/>
      <c r="AD54" s="23"/>
      <c r="AE54" s="24"/>
      <c r="AF54" s="23"/>
      <c r="AG54" s="24"/>
      <c r="AH54" s="23"/>
      <c r="AI54" s="24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4"/>
      <c r="AV54" s="23"/>
      <c r="AW54" s="24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4"/>
      <c r="BL54" s="23"/>
      <c r="BM54" s="23"/>
      <c r="BN54" s="24"/>
      <c r="BO54" s="23"/>
      <c r="BP54" s="24"/>
      <c r="BQ54" s="23"/>
      <c r="BR54" s="48">
        <v>20</v>
      </c>
    </row>
    <row r="55" spans="1:112" s="1" customFormat="1" ht="25.5" customHeight="1" x14ac:dyDescent="0.35">
      <c r="A55" s="35" t="s">
        <v>22</v>
      </c>
      <c r="B55" s="156" t="s">
        <v>23</v>
      </c>
      <c r="C55" s="157"/>
      <c r="D55" s="157"/>
      <c r="E55" s="157"/>
      <c r="F55" s="158"/>
      <c r="G55" s="82">
        <f>G56</f>
        <v>0</v>
      </c>
      <c r="H55" s="31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24"/>
      <c r="X55" s="33"/>
      <c r="Y55" s="33"/>
      <c r="Z55" s="24"/>
      <c r="AA55" s="33"/>
      <c r="AB55" s="33"/>
      <c r="AC55" s="33"/>
      <c r="AD55" s="33"/>
      <c r="AE55" s="34"/>
      <c r="AF55" s="33"/>
      <c r="AG55" s="34"/>
      <c r="AH55" s="33"/>
      <c r="AI55" s="34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4"/>
      <c r="AV55" s="33"/>
      <c r="AW55" s="34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4"/>
      <c r="BL55" s="33"/>
      <c r="BM55" s="33"/>
      <c r="BN55" s="34"/>
      <c r="BO55" s="33"/>
      <c r="BP55" s="34"/>
      <c r="BQ55" s="33"/>
      <c r="BR55" s="49"/>
    </row>
    <row r="56" spans="1:112" ht="25.5" customHeight="1" thickBot="1" x14ac:dyDescent="0.4">
      <c r="A56" s="15" t="s">
        <v>98</v>
      </c>
      <c r="B56" s="148" t="s">
        <v>23</v>
      </c>
      <c r="C56" s="149"/>
      <c r="D56" s="149"/>
      <c r="E56" s="149"/>
      <c r="F56" s="150"/>
      <c r="G56" s="83">
        <f>SUM(W56+Z56+AE56+AG56+AI56+AU56+AW56+BK56+BN56+BP56+BQ56+BR56)</f>
        <v>0</v>
      </c>
      <c r="H56" s="20"/>
      <c r="I56" s="69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4"/>
      <c r="X56" s="23"/>
      <c r="Y56" s="23"/>
      <c r="Z56" s="24"/>
      <c r="AA56" s="23"/>
      <c r="AB56" s="23"/>
      <c r="AC56" s="23"/>
      <c r="AD56" s="23"/>
      <c r="AE56" s="24"/>
      <c r="AF56" s="23"/>
      <c r="AG56" s="24"/>
      <c r="AH56" s="23"/>
      <c r="AI56" s="24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4"/>
      <c r="AV56" s="23"/>
      <c r="AW56" s="24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4"/>
      <c r="BL56" s="23"/>
      <c r="BM56" s="23"/>
      <c r="BN56" s="24"/>
      <c r="BO56" s="23"/>
      <c r="BP56" s="24"/>
      <c r="BQ56" s="23"/>
      <c r="BR56" s="48"/>
    </row>
    <row r="57" spans="1:112" ht="19.649999999999999" customHeight="1" thickBot="1" x14ac:dyDescent="0.4">
      <c r="A57" s="165" t="s">
        <v>31</v>
      </c>
      <c r="B57" s="166"/>
      <c r="C57" s="166"/>
      <c r="D57" s="166"/>
      <c r="E57" s="166"/>
      <c r="F57" s="167"/>
      <c r="G57" s="84">
        <f>G31+G35+G43+G45+G49+G52+G55</f>
        <v>463455.38</v>
      </c>
      <c r="H57" s="20"/>
      <c r="I57" s="28">
        <f t="shared" ref="I57:O57" si="9">SUM(I31:I56)</f>
        <v>1840</v>
      </c>
      <c r="J57" s="28">
        <f t="shared" si="9"/>
        <v>1720</v>
      </c>
      <c r="K57" s="28">
        <f t="shared" ref="K57" si="10">SUM(K31:K56)</f>
        <v>2320</v>
      </c>
      <c r="L57" s="28">
        <f t="shared" ref="L57" si="11">SUM(L31:L56)</f>
        <v>1620</v>
      </c>
      <c r="M57" s="28">
        <f t="shared" si="9"/>
        <v>1820</v>
      </c>
      <c r="N57" s="28">
        <f t="shared" si="9"/>
        <v>2660</v>
      </c>
      <c r="O57" s="28">
        <f t="shared" si="9"/>
        <v>3220</v>
      </c>
      <c r="P57" s="28">
        <f>SUM(P31:P56)</f>
        <v>750</v>
      </c>
      <c r="Q57" s="28">
        <f>SUM(Q28:Q56)</f>
        <v>0</v>
      </c>
      <c r="R57" s="28">
        <f>SUM(R28:R56)</f>
        <v>150</v>
      </c>
      <c r="S57" s="28">
        <f>SUM(S28:S56)</f>
        <v>200</v>
      </c>
      <c r="T57" s="28">
        <f t="shared" ref="T57:Z57" si="12">SUM(T31:T56)</f>
        <v>3630</v>
      </c>
      <c r="U57" s="28">
        <f t="shared" si="12"/>
        <v>1400</v>
      </c>
      <c r="V57" s="28">
        <f t="shared" ref="V57" si="13">SUM(V31:V56)</f>
        <v>1000</v>
      </c>
      <c r="W57" s="46">
        <f>SUM(W28:W56)</f>
        <v>22330</v>
      </c>
      <c r="X57" s="28">
        <f t="shared" si="12"/>
        <v>7000</v>
      </c>
      <c r="Y57" s="28">
        <f t="shared" si="12"/>
        <v>3000</v>
      </c>
      <c r="Z57" s="46">
        <f t="shared" si="12"/>
        <v>10000</v>
      </c>
      <c r="AA57" s="28">
        <f t="shared" ref="AA57:AH57" si="14">SUM(AA31:AA56)</f>
        <v>6000</v>
      </c>
      <c r="AB57" s="28">
        <f t="shared" si="14"/>
        <v>7500</v>
      </c>
      <c r="AC57" s="28">
        <f>SUM(AC28:AC56)</f>
        <v>8100</v>
      </c>
      <c r="AD57" s="28">
        <f>SUM(AD28:AD56)</f>
        <v>0</v>
      </c>
      <c r="AE57" s="46">
        <f t="shared" si="14"/>
        <v>21600</v>
      </c>
      <c r="AF57" s="28">
        <f t="shared" si="14"/>
        <v>664</v>
      </c>
      <c r="AG57" s="46">
        <f t="shared" si="14"/>
        <v>664</v>
      </c>
      <c r="AH57" s="28">
        <f t="shared" si="14"/>
        <v>500</v>
      </c>
      <c r="AI57" s="29">
        <f>SUM(AI28:AI56)</f>
        <v>500</v>
      </c>
      <c r="AJ57" s="28">
        <f>SUM(AJ28:AJ56)</f>
        <v>32000</v>
      </c>
      <c r="AK57" s="28">
        <f>SUM(AK31:AK56)</f>
        <v>15000</v>
      </c>
      <c r="AL57" s="28">
        <f>SUM(AL31:AL56)</f>
        <v>21000</v>
      </c>
      <c r="AM57" s="28">
        <f>SUM(AM31:AM56)</f>
        <v>9941</v>
      </c>
      <c r="AN57" s="28">
        <f t="shared" ref="AN57:AS57" si="15">SUM(AN31:AN56)</f>
        <v>12500</v>
      </c>
      <c r="AO57" s="28">
        <f t="shared" si="15"/>
        <v>27000</v>
      </c>
      <c r="AP57" s="28">
        <f t="shared" si="15"/>
        <v>400</v>
      </c>
      <c r="AQ57" s="28">
        <f t="shared" si="15"/>
        <v>6150</v>
      </c>
      <c r="AR57" s="28">
        <f t="shared" si="15"/>
        <v>3000</v>
      </c>
      <c r="AS57" s="28">
        <f t="shared" si="15"/>
        <v>2650</v>
      </c>
      <c r="AT57" s="43">
        <f>SUM(AT28:AT56)</f>
        <v>1298.69</v>
      </c>
      <c r="AU57" s="29">
        <f>SUM(AU28:AU56)</f>
        <v>130939.69000000002</v>
      </c>
      <c r="AV57" s="28">
        <f>SUM(AV31:AV56)</f>
        <v>3850</v>
      </c>
      <c r="AW57" s="29">
        <f>AV57</f>
        <v>3850</v>
      </c>
      <c r="AX57" s="28">
        <f t="shared" ref="AX57:BC57" si="16">SUM(AX31:AX56)</f>
        <v>7200</v>
      </c>
      <c r="AY57" s="28">
        <f t="shared" si="16"/>
        <v>2000</v>
      </c>
      <c r="AZ57" s="28">
        <f t="shared" si="16"/>
        <v>0</v>
      </c>
      <c r="BA57" s="28">
        <f t="shared" si="16"/>
        <v>0</v>
      </c>
      <c r="BB57" s="28">
        <f t="shared" ref="BB57" si="17">SUM(BB31:BB56)</f>
        <v>2000</v>
      </c>
      <c r="BC57" s="28">
        <f t="shared" si="16"/>
        <v>0</v>
      </c>
      <c r="BD57" s="28">
        <f>SUM(BD28:BD56)</f>
        <v>0</v>
      </c>
      <c r="BE57" s="28">
        <f>SUM(BE31:BE56)</f>
        <v>2000</v>
      </c>
      <c r="BF57" s="28">
        <f>SUM(BF28:BF56)</f>
        <v>3000</v>
      </c>
      <c r="BG57" s="28">
        <f>SUM(BG31:BG56)</f>
        <v>1600</v>
      </c>
      <c r="BH57" s="28">
        <f>SUM(BH31:BH56)</f>
        <v>1400</v>
      </c>
      <c r="BI57" s="43">
        <f t="shared" ref="BI57:BN57" si="18">SUM(BI28:BI56)</f>
        <v>0</v>
      </c>
      <c r="BJ57" s="43">
        <f t="shared" si="18"/>
        <v>5118</v>
      </c>
      <c r="BK57" s="29">
        <f t="shared" si="18"/>
        <v>24318</v>
      </c>
      <c r="BL57" s="43">
        <f t="shared" si="18"/>
        <v>7687.5</v>
      </c>
      <c r="BM57" s="43">
        <f t="shared" si="18"/>
        <v>6500</v>
      </c>
      <c r="BN57" s="29">
        <f t="shared" si="18"/>
        <v>14187.5</v>
      </c>
      <c r="BO57" s="28">
        <f>SUM(BO31:BO56)</f>
        <v>750</v>
      </c>
      <c r="BP57" s="29">
        <f>BO57</f>
        <v>750</v>
      </c>
      <c r="BQ57" s="52">
        <f>SUM(BQ31:BQ56)</f>
        <v>206076.18999999997</v>
      </c>
      <c r="BR57" s="53">
        <f>SUM(BR31:BR56)</f>
        <v>28240</v>
      </c>
    </row>
    <row r="58" spans="1:112" ht="27.15" customHeight="1" x14ac:dyDescent="0.35">
      <c r="A58" s="168" t="s">
        <v>29</v>
      </c>
      <c r="B58" s="169"/>
      <c r="C58" s="169"/>
      <c r="D58" s="169"/>
      <c r="E58" s="169"/>
      <c r="F58" s="170"/>
      <c r="G58" s="85">
        <f>G27</f>
        <v>456122</v>
      </c>
    </row>
    <row r="59" spans="1:112" ht="27.15" customHeight="1" x14ac:dyDescent="0.35">
      <c r="A59" s="168" t="s">
        <v>28</v>
      </c>
      <c r="B59" s="169"/>
      <c r="C59" s="169"/>
      <c r="D59" s="169"/>
      <c r="E59" s="169"/>
      <c r="F59" s="170"/>
      <c r="G59" s="85">
        <f>G57</f>
        <v>463455.38</v>
      </c>
      <c r="BQ59" s="89"/>
      <c r="BR59" s="89"/>
    </row>
    <row r="60" spans="1:112" ht="27.15" customHeight="1" x14ac:dyDescent="0.35">
      <c r="A60" s="168" t="s">
        <v>180</v>
      </c>
      <c r="B60" s="169"/>
      <c r="C60" s="169"/>
      <c r="D60" s="169"/>
      <c r="E60" s="169"/>
      <c r="F60" s="170"/>
      <c r="G60" s="86">
        <f>G58-G59</f>
        <v>-7333.3800000000047</v>
      </c>
      <c r="BM60" s="87"/>
      <c r="BQ60" s="89"/>
      <c r="BR60" s="87"/>
    </row>
    <row r="61" spans="1:112" s="47" customFormat="1" ht="27.15" customHeight="1" x14ac:dyDescent="0.35">
      <c r="A61" s="168" t="s">
        <v>128</v>
      </c>
      <c r="B61" s="169"/>
      <c r="C61" s="169"/>
      <c r="D61" s="169"/>
      <c r="E61" s="169"/>
      <c r="F61" s="170"/>
      <c r="G61" s="85">
        <v>57105.67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 s="4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ht="27.15" customHeight="1" x14ac:dyDescent="0.35">
      <c r="A62" s="168" t="s">
        <v>42</v>
      </c>
      <c r="B62" s="169"/>
      <c r="C62" s="169"/>
      <c r="D62" s="169"/>
      <c r="E62" s="169"/>
      <c r="F62" s="170"/>
      <c r="G62" s="85" t="s">
        <v>130</v>
      </c>
      <c r="BG62" s="2"/>
    </row>
    <row r="63" spans="1:112" s="47" customFormat="1" ht="27.15" customHeight="1" x14ac:dyDescent="0.35">
      <c r="A63" s="168" t="s">
        <v>41</v>
      </c>
      <c r="B63" s="169"/>
      <c r="C63" s="169"/>
      <c r="D63" s="169"/>
      <c r="E63" s="169"/>
      <c r="F63" s="170"/>
      <c r="G63" s="85">
        <f>G60+G61</f>
        <v>49772.289999999994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</row>
    <row r="64" spans="1:112" ht="27.15" customHeight="1" x14ac:dyDescent="0.35">
      <c r="A64" s="168" t="s">
        <v>40</v>
      </c>
      <c r="B64" s="169"/>
      <c r="C64" s="169"/>
      <c r="D64" s="169"/>
      <c r="E64" s="169"/>
      <c r="F64" s="170"/>
      <c r="G64" s="85" t="s">
        <v>130</v>
      </c>
    </row>
    <row r="65" spans="7:7" x14ac:dyDescent="0.35">
      <c r="G65" s="2"/>
    </row>
    <row r="66" spans="7:7" x14ac:dyDescent="0.35">
      <c r="G66" s="2"/>
    </row>
    <row r="67" spans="7:7" x14ac:dyDescent="0.35">
      <c r="G67" s="2"/>
    </row>
    <row r="68" spans="7:7" x14ac:dyDescent="0.35">
      <c r="G68" s="2"/>
    </row>
    <row r="69" spans="7:7" x14ac:dyDescent="0.35">
      <c r="G69" s="2"/>
    </row>
    <row r="70" spans="7:7" x14ac:dyDescent="0.35">
      <c r="G70" s="2"/>
    </row>
  </sheetData>
  <mergeCells count="89">
    <mergeCell ref="B9:F9"/>
    <mergeCell ref="B8:F8"/>
    <mergeCell ref="B4:F4"/>
    <mergeCell ref="A5:F5"/>
    <mergeCell ref="B6:F6"/>
    <mergeCell ref="B7:F7"/>
    <mergeCell ref="B21:F21"/>
    <mergeCell ref="B23:F23"/>
    <mergeCell ref="B24:F24"/>
    <mergeCell ref="B25:F25"/>
    <mergeCell ref="B11:F11"/>
    <mergeCell ref="A64:F64"/>
    <mergeCell ref="B10:F10"/>
    <mergeCell ref="B12:F12"/>
    <mergeCell ref="B14:F14"/>
    <mergeCell ref="B15:F15"/>
    <mergeCell ref="B17:F17"/>
    <mergeCell ref="B43:F43"/>
    <mergeCell ref="B45:F45"/>
    <mergeCell ref="B49:F49"/>
    <mergeCell ref="B52:F52"/>
    <mergeCell ref="B55:F55"/>
    <mergeCell ref="B51:F51"/>
    <mergeCell ref="B53:F53"/>
    <mergeCell ref="B54:F54"/>
    <mergeCell ref="B56:F56"/>
    <mergeCell ref="B13:F13"/>
    <mergeCell ref="A57:F57"/>
    <mergeCell ref="A58:F58"/>
    <mergeCell ref="A59:F59"/>
    <mergeCell ref="A63:F63"/>
    <mergeCell ref="B35:F35"/>
    <mergeCell ref="A62:F62"/>
    <mergeCell ref="A61:F61"/>
    <mergeCell ref="B44:F44"/>
    <mergeCell ref="B46:F46"/>
    <mergeCell ref="B47:F47"/>
    <mergeCell ref="B48:F48"/>
    <mergeCell ref="B40:F40"/>
    <mergeCell ref="B41:F41"/>
    <mergeCell ref="B42:F42"/>
    <mergeCell ref="A60:F60"/>
    <mergeCell ref="B50:F50"/>
    <mergeCell ref="B34:F34"/>
    <mergeCell ref="B38:F38"/>
    <mergeCell ref="B39:F39"/>
    <mergeCell ref="B36:F36"/>
    <mergeCell ref="B37:F37"/>
    <mergeCell ref="I4:V5"/>
    <mergeCell ref="BK4:BK6"/>
    <mergeCell ref="AX5:AZ5"/>
    <mergeCell ref="B32:F32"/>
    <mergeCell ref="B33:F33"/>
    <mergeCell ref="B27:F27"/>
    <mergeCell ref="B28:F28"/>
    <mergeCell ref="A29:F29"/>
    <mergeCell ref="B30:F30"/>
    <mergeCell ref="B31:F31"/>
    <mergeCell ref="B16:F16"/>
    <mergeCell ref="B22:F22"/>
    <mergeCell ref="B26:F26"/>
    <mergeCell ref="B18:F18"/>
    <mergeCell ref="B19:F19"/>
    <mergeCell ref="B20:F20"/>
    <mergeCell ref="AA4:AC5"/>
    <mergeCell ref="BL4:BM5"/>
    <mergeCell ref="X4:Y5"/>
    <mergeCell ref="I3:BP3"/>
    <mergeCell ref="BQ3:BR4"/>
    <mergeCell ref="AV4:AV5"/>
    <mergeCell ref="BQ5:BQ6"/>
    <mergeCell ref="W4:W6"/>
    <mergeCell ref="Z4:Z6"/>
    <mergeCell ref="AE4:AE6"/>
    <mergeCell ref="BE5:BG5"/>
    <mergeCell ref="BR5:BR6"/>
    <mergeCell ref="BP4:BP6"/>
    <mergeCell ref="AF4:AF6"/>
    <mergeCell ref="BA5:BC5"/>
    <mergeCell ref="BO4:BO6"/>
    <mergeCell ref="BN4:BN6"/>
    <mergeCell ref="AJ4:AT5"/>
    <mergeCell ref="AG4:AG6"/>
    <mergeCell ref="AI4:AI6"/>
    <mergeCell ref="AU4:AU6"/>
    <mergeCell ref="AW4:AW6"/>
    <mergeCell ref="AH4:AH5"/>
    <mergeCell ref="BH5:BJ5"/>
    <mergeCell ref="AX4:BJ4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ignoredErrors>
    <ignoredError sqref="G13 G35 G43 G45 G49 G52 G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9" sqref="K38:K39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2026</vt:lpstr>
      <vt:lpstr>-</vt:lpstr>
      <vt:lpstr>'2026'!_Toc505955321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</dc:creator>
  <cp:lastModifiedBy>Dražen Jelavić</cp:lastModifiedBy>
  <cp:lastPrinted>2019-02-28T08:34:38Z</cp:lastPrinted>
  <dcterms:created xsi:type="dcterms:W3CDTF">2015-11-17T16:39:13Z</dcterms:created>
  <dcterms:modified xsi:type="dcterms:W3CDTF">2026-02-19T10:52:18Z</dcterms:modified>
</cp:coreProperties>
</file>