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Dražen\TAJNIK_DRAŽEN JELAVIĆ\SKUPŠTINA\3. sjed. Skupštine 24.2.2021\Usvojeni dokumenti sa Skupštine\"/>
    </mc:Choice>
  </mc:AlternateContent>
  <xr:revisionPtr revIDLastSave="0" documentId="13_ncr:1_{4FF6E507-60A9-487C-92F4-A2C6AE848073}" xr6:coauthVersionLast="46" xr6:coauthVersionMax="46" xr10:uidLastSave="{00000000-0000-0000-0000-000000000000}"/>
  <bookViews>
    <workbookView xWindow="-110" yWindow="-110" windowWidth="19420" windowHeight="11620" xr2:uid="{00000000-000D-0000-FFFF-FFFF00000000}"/>
  </bookViews>
  <sheets>
    <sheet name="Plan za 2021." sheetId="4" r:id="rId1"/>
    <sheet name="-" sheetId="5" r:id="rId2"/>
  </sheets>
  <definedNames>
    <definedName name="_Toc505955321" localSheetId="0">'Plan za 2021.'!$L$6</definedName>
    <definedName name="_Toc63856549" localSheetId="0">'Plan za 2021.'!$O$6</definedName>
    <definedName name="_Toc63856551" localSheetId="0">'Plan za 2021.'!$Q$6</definedName>
    <definedName name="_Toc63856552" localSheetId="0">'Plan za 2021.'!$R$6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B10" i="4" l="1"/>
  <c r="CB17" i="4"/>
  <c r="AG8" i="4"/>
  <c r="CB40" i="4"/>
  <c r="CB39" i="4"/>
  <c r="CA57" i="4" l="1"/>
  <c r="CA27" i="4"/>
  <c r="AF57" i="4"/>
  <c r="AF27" i="4"/>
  <c r="G24" i="4" l="1"/>
  <c r="G12" i="4"/>
  <c r="AP19" i="4" l="1"/>
  <c r="K57" i="4" l="1"/>
  <c r="K27" i="4"/>
  <c r="AC57" i="4" l="1"/>
  <c r="AC27" i="4"/>
  <c r="AA57" i="4"/>
  <c r="AA27" i="4"/>
  <c r="Z57" i="4"/>
  <c r="Z27" i="4"/>
  <c r="R57" i="4"/>
  <c r="R27" i="4"/>
  <c r="Q57" i="4"/>
  <c r="Q27" i="4"/>
  <c r="O57" i="4"/>
  <c r="O27" i="4"/>
  <c r="AE57" i="4" l="1"/>
  <c r="AE27" i="4"/>
  <c r="AP10" i="4" l="1"/>
  <c r="AK17" i="4"/>
  <c r="AD57" i="4" l="1"/>
  <c r="AD27" i="4"/>
  <c r="J57" i="4" l="1"/>
  <c r="J27" i="4"/>
  <c r="AO57" i="4" l="1"/>
  <c r="AP40" i="4"/>
  <c r="AP39" i="4"/>
  <c r="AO27" i="4"/>
  <c r="AP17" i="4"/>
  <c r="AG41" i="4" l="1"/>
  <c r="BO57" i="4" l="1"/>
  <c r="BO27" i="4"/>
  <c r="BN27" i="4"/>
  <c r="BV57" i="4" l="1"/>
  <c r="BV27" i="4"/>
  <c r="AK39" i="4" l="1"/>
  <c r="BL57" i="4" l="1"/>
  <c r="BL27" i="4"/>
  <c r="BG19" i="4"/>
  <c r="AM57" i="4"/>
  <c r="AM27" i="4"/>
  <c r="BU57" i="4" l="1"/>
  <c r="BU27" i="4"/>
  <c r="BT57" i="4"/>
  <c r="BT27" i="4"/>
  <c r="AJ57" i="4"/>
  <c r="AJ27" i="4"/>
  <c r="T57" i="4" l="1"/>
  <c r="G41" i="4" l="1"/>
  <c r="AG39" i="4"/>
  <c r="AG40" i="4"/>
  <c r="AG36" i="4"/>
  <c r="AN57" i="4"/>
  <c r="AP8" i="4"/>
  <c r="BG17" i="4"/>
  <c r="BG40" i="4"/>
  <c r="BG39" i="4"/>
  <c r="CB42" i="4"/>
  <c r="CB18" i="4"/>
  <c r="G18" i="4" s="1"/>
  <c r="AN27" i="4"/>
  <c r="BG10" i="4"/>
  <c r="AU57" i="4"/>
  <c r="G34" i="4"/>
  <c r="G33" i="4"/>
  <c r="G51" i="4"/>
  <c r="G56" i="4"/>
  <c r="G55" i="4" s="1"/>
  <c r="G53" i="4"/>
  <c r="G54" i="4"/>
  <c r="G50" i="4"/>
  <c r="G48" i="4"/>
  <c r="G47" i="4"/>
  <c r="G46" i="4"/>
  <c r="G44" i="4"/>
  <c r="G43" i="4" s="1"/>
  <c r="G38" i="4"/>
  <c r="G37" i="4"/>
  <c r="G25" i="4"/>
  <c r="G23" i="4"/>
  <c r="G21" i="4"/>
  <c r="G20" i="4"/>
  <c r="G15" i="4"/>
  <c r="G14" i="4"/>
  <c r="G11" i="4"/>
  <c r="CD17" i="4"/>
  <c r="AT36" i="4"/>
  <c r="CF17" i="4"/>
  <c r="AB27" i="4"/>
  <c r="CF40" i="4"/>
  <c r="CD40" i="4"/>
  <c r="CB32" i="4"/>
  <c r="CB36" i="4"/>
  <c r="BI40" i="4"/>
  <c r="BG42" i="4"/>
  <c r="BG36" i="4"/>
  <c r="BG32" i="4"/>
  <c r="AR39" i="4"/>
  <c r="AR57" i="4" s="1"/>
  <c r="AK57" i="4"/>
  <c r="CF10" i="4"/>
  <c r="CD10" i="4"/>
  <c r="CB19" i="4"/>
  <c r="BI17" i="4"/>
  <c r="BG8" i="4"/>
  <c r="AT10" i="4"/>
  <c r="AR10" i="4"/>
  <c r="AK27" i="4"/>
  <c r="V57" i="4"/>
  <c r="W57" i="4"/>
  <c r="W27" i="4"/>
  <c r="V27" i="4"/>
  <c r="BF57" i="4"/>
  <c r="BF27" i="4"/>
  <c r="AX57" i="4"/>
  <c r="AX27" i="4"/>
  <c r="BQ57" i="4"/>
  <c r="BQ27" i="4"/>
  <c r="BS57" i="4"/>
  <c r="BS27" i="4"/>
  <c r="T27" i="4"/>
  <c r="U57" i="4"/>
  <c r="U27" i="4"/>
  <c r="CE27" i="4"/>
  <c r="CF27" i="4" s="1"/>
  <c r="AS57" i="4"/>
  <c r="AS27" i="4"/>
  <c r="M27" i="4"/>
  <c r="CG27" i="4"/>
  <c r="CC27" i="4"/>
  <c r="CD27" i="4" s="1"/>
  <c r="BZ27" i="4"/>
  <c r="BY27" i="4"/>
  <c r="BX27" i="4"/>
  <c r="BW27" i="4"/>
  <c r="BR27" i="4"/>
  <c r="BP27" i="4"/>
  <c r="BM27" i="4"/>
  <c r="BK27" i="4"/>
  <c r="BJ27" i="4"/>
  <c r="BH27" i="4"/>
  <c r="BI27" i="4" s="1"/>
  <c r="BE27" i="4"/>
  <c r="BD27" i="4"/>
  <c r="BC27" i="4"/>
  <c r="BB27" i="4"/>
  <c r="BA27" i="4"/>
  <c r="AZ27" i="4"/>
  <c r="AY27" i="4"/>
  <c r="AW27" i="4"/>
  <c r="AV27" i="4"/>
  <c r="AU27" i="4"/>
  <c r="AQ27" i="4"/>
  <c r="AR27" i="4" s="1"/>
  <c r="AL27" i="4"/>
  <c r="AI27" i="4"/>
  <c r="AH27" i="4"/>
  <c r="Y27" i="4"/>
  <c r="X27" i="4"/>
  <c r="S27" i="4"/>
  <c r="P27" i="4"/>
  <c r="N27" i="4"/>
  <c r="CH57" i="4"/>
  <c r="CE57" i="4"/>
  <c r="CF57" i="4" s="1"/>
  <c r="CC57" i="4"/>
  <c r="CD57" i="4" s="1"/>
  <c r="BZ57" i="4"/>
  <c r="BY57" i="4"/>
  <c r="BX57" i="4"/>
  <c r="BW57" i="4"/>
  <c r="BR57" i="4"/>
  <c r="BP57" i="4"/>
  <c r="BN57" i="4"/>
  <c r="BM57" i="4"/>
  <c r="BK57" i="4"/>
  <c r="BJ57" i="4"/>
  <c r="BH57" i="4"/>
  <c r="BI57" i="4" s="1"/>
  <c r="BE57" i="4"/>
  <c r="BD57" i="4"/>
  <c r="BC57" i="4"/>
  <c r="BB57" i="4"/>
  <c r="BA57" i="4"/>
  <c r="AZ57" i="4"/>
  <c r="AY57" i="4"/>
  <c r="AW57" i="4"/>
  <c r="AV57" i="4"/>
  <c r="AQ57" i="4"/>
  <c r="AL57" i="4"/>
  <c r="AI57" i="4"/>
  <c r="AH57" i="4"/>
  <c r="AB57" i="4"/>
  <c r="Y57" i="4"/>
  <c r="X57" i="4"/>
  <c r="S57" i="4"/>
  <c r="P57" i="4"/>
  <c r="N57" i="4"/>
  <c r="M57" i="4"/>
  <c r="L57" i="4"/>
  <c r="L27" i="4"/>
  <c r="I57" i="4"/>
  <c r="I27" i="4"/>
  <c r="CG57" i="4"/>
  <c r="CH27" i="4"/>
  <c r="CB57" i="4" l="1"/>
  <c r="AP27" i="4"/>
  <c r="G8" i="4"/>
  <c r="G39" i="4"/>
  <c r="G32" i="4"/>
  <c r="G31" i="4" s="1"/>
  <c r="G36" i="4"/>
  <c r="G40" i="4"/>
  <c r="G45" i="4"/>
  <c r="G52" i="4"/>
  <c r="AP57" i="4"/>
  <c r="G13" i="4"/>
  <c r="AT57" i="4"/>
  <c r="BG57" i="4"/>
  <c r="G49" i="4"/>
  <c r="G42" i="4"/>
  <c r="AT27" i="4"/>
  <c r="CB27" i="4"/>
  <c r="AG57" i="4"/>
  <c r="BG27" i="4"/>
  <c r="G35" i="4" l="1"/>
  <c r="G57" i="4" l="1"/>
  <c r="G59" i="4" s="1"/>
  <c r="G22" i="4" l="1"/>
  <c r="AG17" i="4"/>
  <c r="G17" i="4" s="1"/>
  <c r="AG10" i="4"/>
  <c r="AG19" i="4"/>
  <c r="G19" i="4" s="1"/>
  <c r="G10" i="4" l="1"/>
  <c r="G9" i="4" s="1"/>
  <c r="AG27" i="4"/>
  <c r="G16" i="4"/>
  <c r="G7" i="4"/>
  <c r="G27" i="4" l="1"/>
  <c r="G58" i="4" s="1"/>
  <c r="G60" i="4" s="1"/>
  <c r="G63" i="4" s="1"/>
</calcChain>
</file>

<file path=xl/sharedStrings.xml><?xml version="1.0" encoding="utf-8"?>
<sst xmlns="http://schemas.openxmlformats.org/spreadsheetml/2006/main" count="204" uniqueCount="199">
  <si>
    <t>OPIS</t>
  </si>
  <si>
    <t>3</t>
  </si>
  <si>
    <t>31</t>
  </si>
  <si>
    <t>32</t>
  </si>
  <si>
    <t xml:space="preserve">Prihodi od članarina i članskih doprinosa </t>
  </si>
  <si>
    <t>33</t>
  </si>
  <si>
    <t>Prihodi po posebnim propisima</t>
  </si>
  <si>
    <t>34</t>
  </si>
  <si>
    <t xml:space="preserve">Prihodi od imovine </t>
  </si>
  <si>
    <t>35</t>
  </si>
  <si>
    <t>37</t>
  </si>
  <si>
    <t>Prihodi od povezanih neprofitnih organizacija</t>
  </si>
  <si>
    <t>4</t>
  </si>
  <si>
    <t>41</t>
  </si>
  <si>
    <t>42</t>
  </si>
  <si>
    <t>43</t>
  </si>
  <si>
    <t>Rashodi amortizacije</t>
  </si>
  <si>
    <t>44</t>
  </si>
  <si>
    <t>45</t>
  </si>
  <si>
    <t xml:space="preserve">Donacije </t>
  </si>
  <si>
    <t>46</t>
  </si>
  <si>
    <t xml:space="preserve">Ostali rashodi </t>
  </si>
  <si>
    <t>47</t>
  </si>
  <si>
    <t xml:space="preserve">Rashodi vezani uz financiranje povezanih neprofitnih organizacija </t>
  </si>
  <si>
    <t>I. PRIHODI</t>
  </si>
  <si>
    <t>II. RASHODI</t>
  </si>
  <si>
    <t>Prihodi od prodaje roba i pružanja usluga</t>
  </si>
  <si>
    <t>UKUPNO PRIHODI</t>
  </si>
  <si>
    <t xml:space="preserve">UKUPNO RASHODI </t>
  </si>
  <si>
    <t xml:space="preserve">UKUPNO PRIHODI </t>
  </si>
  <si>
    <t>Skupine iz računskog plana</t>
  </si>
  <si>
    <t xml:space="preserve">                          UKUPNO RASHODI </t>
  </si>
  <si>
    <t>PRIHODI</t>
  </si>
  <si>
    <t>Prihodi od donacija</t>
  </si>
  <si>
    <t>36</t>
  </si>
  <si>
    <t>Ostali prihodi</t>
  </si>
  <si>
    <t>RASHODI</t>
  </si>
  <si>
    <t>Rashodi za radnike</t>
  </si>
  <si>
    <t>Materijalni rashodi</t>
  </si>
  <si>
    <t xml:space="preserve">Financijski rashodi </t>
  </si>
  <si>
    <t>MANJAK PRIHODA ZA POKRIĆE U NAREDNOM RAZDOBLJU</t>
  </si>
  <si>
    <t>PLANIRANI VIŠAK PRIHODA ZA PRIJENOS</t>
  </si>
  <si>
    <t>Preneseni manjak prihoda za pokriće</t>
  </si>
  <si>
    <t>311</t>
  </si>
  <si>
    <t>321</t>
  </si>
  <si>
    <t>331</t>
  </si>
  <si>
    <t>341</t>
  </si>
  <si>
    <t>342</t>
  </si>
  <si>
    <t>Prihodi od financijske imovine</t>
  </si>
  <si>
    <t>Prihodi od nefinancijske imovine</t>
  </si>
  <si>
    <t>351</t>
  </si>
  <si>
    <t>352</t>
  </si>
  <si>
    <t>353</t>
  </si>
  <si>
    <t>Prihodi od donacija iz proračuna</t>
  </si>
  <si>
    <t>Prihodi od inozemnih vlada i međunarodnih organizacija</t>
  </si>
  <si>
    <t>Prihodi od trgovačkih društava i ostalih pravnih osoba</t>
  </si>
  <si>
    <t>354</t>
  </si>
  <si>
    <t>Prihodi od građana i kućanstava</t>
  </si>
  <si>
    <t>355</t>
  </si>
  <si>
    <t>Ostali prihodi od donacija</t>
  </si>
  <si>
    <t>361</t>
  </si>
  <si>
    <t>362</t>
  </si>
  <si>
    <t>363</t>
  </si>
  <si>
    <t>Prihodi od prodaje dugotrajne imovine</t>
  </si>
  <si>
    <t>Ostali nespomenuti prihodi</t>
  </si>
  <si>
    <t>411</t>
  </si>
  <si>
    <t>Plaće</t>
  </si>
  <si>
    <t>412</t>
  </si>
  <si>
    <t>Ostali rashodi za radnike</t>
  </si>
  <si>
    <t>413</t>
  </si>
  <si>
    <t>422</t>
  </si>
  <si>
    <t>423</t>
  </si>
  <si>
    <t>424</t>
  </si>
  <si>
    <t>425</t>
  </si>
  <si>
    <t>426</t>
  </si>
  <si>
    <t>421</t>
  </si>
  <si>
    <t>Naknade troškova zaposlenima</t>
  </si>
  <si>
    <t>Naknade troškova članovima u predstavničkim i izvršnim tijelima, povjerenstvima i slično</t>
  </si>
  <si>
    <t>Naknade volonterima</t>
  </si>
  <si>
    <t>Naknade ostalim osobama izvan radnog odnosa</t>
  </si>
  <si>
    <t>Rashodi za usluge</t>
  </si>
  <si>
    <t>Rashodi za materijal i energiju</t>
  </si>
  <si>
    <t>429</t>
  </si>
  <si>
    <t xml:space="preserve">431 </t>
  </si>
  <si>
    <t>Amortizacija</t>
  </si>
  <si>
    <t>441</t>
  </si>
  <si>
    <t>442</t>
  </si>
  <si>
    <t>443</t>
  </si>
  <si>
    <t>Kamate za izdane vrijednosne papire</t>
  </si>
  <si>
    <t>Kamate za primljene kredite i zajmove</t>
  </si>
  <si>
    <t>Ostali financijski rashodi</t>
  </si>
  <si>
    <t>451</t>
  </si>
  <si>
    <t>452</t>
  </si>
  <si>
    <t>Tekuće donacije</t>
  </si>
  <si>
    <t>Kapitalne donacije</t>
  </si>
  <si>
    <t>461</t>
  </si>
  <si>
    <t>462</t>
  </si>
  <si>
    <t>Kazne, penali, naknade štete</t>
  </si>
  <si>
    <t>Ostali nespomenuti rashodi</t>
  </si>
  <si>
    <t>471</t>
  </si>
  <si>
    <t>Seminar za zborske dirigente</t>
  </si>
  <si>
    <t>Seminar za voditelje i članove tamburaških orkestara i sastava</t>
  </si>
  <si>
    <t>Seminari za voditelje i plesače suvremenog i društvenog plesa</t>
  </si>
  <si>
    <t>Seminari - radionice za voditelje, redatelje i glumce amaterskih kazališnih skupina</t>
  </si>
  <si>
    <t>Seminar - radionica za voditelje, redatelje i glumce amaterskih kazališnih skupina (Zagreb)</t>
  </si>
  <si>
    <t>1. Stručno usavršavanje i osposobljavanje</t>
  </si>
  <si>
    <t>I. PROGRAMSKA DJELATNOST</t>
  </si>
  <si>
    <t>2. Stimulacija stvaralaštva za glazbene ansamble i kazališne skupine</t>
  </si>
  <si>
    <t>Natječaji za nove skladbe namijenjene zborovima, malim vokalnim sastavima, puhačkim i tamburaškim orkestrima</t>
  </si>
  <si>
    <t>3. Nakladnička djelatnost</t>
  </si>
  <si>
    <t>Područje glazbe (Tiskanje novih skladbi dobivenih natječajima)</t>
  </si>
  <si>
    <t>4. Stalna stručna i organizacijska pomoć</t>
  </si>
  <si>
    <t>6. Manifestacije državnog značaja</t>
  </si>
  <si>
    <t>7. Gostovanja nagrađenih kazališnih predstava</t>
  </si>
  <si>
    <t>Područje kazališta</t>
  </si>
  <si>
    <t>8. Međunarodna kulturna suradnja</t>
  </si>
  <si>
    <t>Teatarski festival FEDRA, Bugojno, BIH</t>
  </si>
  <si>
    <t>Međunarodna kulturna suradnja u području kazališta</t>
  </si>
  <si>
    <t>Međunarodna kulturna suradnja u području glazbe</t>
  </si>
  <si>
    <t>Međunarodna kulturna suradnja u području plesa</t>
  </si>
  <si>
    <t>Sudjelovanje u radu međunarodnih organizacija</t>
  </si>
  <si>
    <t>Suradnja s Europskim zborskim udruženjem - Europa Cantat</t>
  </si>
  <si>
    <t>10. Nastavak uređenja prostora HSK</t>
  </si>
  <si>
    <t>II. IZDACI ZA ZAPOSLENE (STRUČNA SLUŽBA) i MATERIJALNI IZDACI</t>
  </si>
  <si>
    <t>Prihodi od naknade šteta i refundacije</t>
  </si>
  <si>
    <t>Doprinosi na plaće</t>
  </si>
  <si>
    <t>UKUPNO PRIHODI / RASHODI 1. Stručno usavršavanje i osposobljavanje</t>
  </si>
  <si>
    <t>UKUPNO PRIHODI / RASHODI 2. Stimulacija stvaralaštva za glazbene ansamble i kazališne skupine</t>
  </si>
  <si>
    <t>UKUPNO PRIHODI / RASHODI 3. Nakladnička djelatnost</t>
  </si>
  <si>
    <t>UKUPNO PRIHODI / RASHODI 4. Stalna stručna i organizacijska pomoć</t>
  </si>
  <si>
    <t>UKUPNO PRIHODI / RASHODI 5. Nastavak ustroja HSK-a</t>
  </si>
  <si>
    <t>UKUPNO PRIHODI / RASHODI 6. Manifestacije državnog značaja</t>
  </si>
  <si>
    <t>UKUPNO PRIHODI / RASHODI 7. Gostovanja nagrađenih kazališnih predstava</t>
  </si>
  <si>
    <t>UKUPNO PRIHODI / RASHODI 8. Međunarodna kulturna suradnja</t>
  </si>
  <si>
    <t>UKUPNO PRIHODI / RASHODI 9. Nabava računalne opreme</t>
  </si>
  <si>
    <t>UKUPNO PRIHODI / RASHODI 10. Nastavak uređenja prostora HSK</t>
  </si>
  <si>
    <t>Ostali nespomenuti materijalni rashodi</t>
  </si>
  <si>
    <t>Preneseni višak prihoda iz prethodnih godina</t>
  </si>
  <si>
    <t>Nastavak rada na osnivanju i revitalizaciji županijskih zajednica</t>
  </si>
  <si>
    <t>Natječaj za novi, neizvođeni, suvremeni dramski tekst namijenjen amaterskim kazališnim skupinama</t>
  </si>
  <si>
    <t>Seminar za dirigente puhačkih orkestara</t>
  </si>
  <si>
    <t>Seminar za voditelje folklornih skupina (Zagreb)</t>
  </si>
  <si>
    <t>Državna smotra folklora u Mostaru BiH</t>
  </si>
  <si>
    <t>"Le plesat me pelji", državno srečanje folklornih skupina, Slovenija</t>
  </si>
  <si>
    <t>Radionica u okviru Dana europske kulturne baštine (Zagreb)</t>
  </si>
  <si>
    <t>Seminar za voditelje i članove zborova i pjevačkih sastava</t>
  </si>
  <si>
    <t>Međunarodni festival zborova "Zlatna vila", Prijedor</t>
  </si>
  <si>
    <t>Međunarodno gostovanje nagrađenog malog vokalnog sastava</t>
  </si>
  <si>
    <t>-</t>
  </si>
  <si>
    <t>Natječaj za novo folklorno koreografsko djelo namijenjeno amaterskimfolklornim skupinama</t>
  </si>
  <si>
    <t>Razvoj digitalne platforme: Mreža hrvatske kulture</t>
  </si>
  <si>
    <t>Zbornik radova hrvatskih zavičajnih književnika (2017.-2019.)</t>
  </si>
  <si>
    <t>Gostovanje Akademskog zbora Filozofskog fakulteta u Zagrebu „Concordia discors“ u Tolosi, Španjolska</t>
  </si>
  <si>
    <t>Seminari - radionice za likovne stvaratelje</t>
  </si>
  <si>
    <t>16.Međunarodni festival amaterskih kazališta</t>
  </si>
  <si>
    <t>Monografija "Sedam desetljeća Hrvatskog sabora kulture 1948-2018"</t>
  </si>
  <si>
    <t xml:space="preserve">25. Međunarodno natjecanje puhačkih orkestara, Ormož, Slovenija </t>
  </si>
  <si>
    <t>PLAN 2021</t>
  </si>
  <si>
    <t>VIŠAK ILI MANJAK PRIHODA  2021.</t>
  </si>
  <si>
    <t>Seminar za voditelje folklornih skupina „X Seminar bunjevačkog stvaralaštva“,  Tavankut, Vojvodina</t>
  </si>
  <si>
    <t>Seminar za voditelje folklornih skupina „X Seminar stvaralaštva Hrvata Središnje Bosne,  Mostar, BiH</t>
  </si>
  <si>
    <t>Područje folklora (Narodne nošnje Hrvatske i Narodni plesovi Hrvatske)</t>
  </si>
  <si>
    <t>19. Festival dječjeg folklora Hrvatske, Kutina 2021.</t>
  </si>
  <si>
    <t>32. Susret hrvatskih plesnih ansambala</t>
  </si>
  <si>
    <t>Gostovanje izabranog folklornog ansambla sa 27. SHFAIS na međunarodni folklorni festival - CIOFF</t>
  </si>
  <si>
    <t xml:space="preserve">67. međunarodni folklorni festival Východná, Slovačka </t>
  </si>
  <si>
    <t>9. Susret čuvara hrvatske etno baštine u Filderstadtu, Njemačka</t>
  </si>
  <si>
    <t>ŽIVA 2021. festival plesne ustvarjalnosti mladih, Slovenija</t>
  </si>
  <si>
    <t>Gostovanje izabranih predstavnika sa 31. SHPA na plesnim manifestacijama u partnerskim državama europske plesne platforme</t>
  </si>
  <si>
    <t>Seminar za zborske dirigente i pjevače (Zagreb)</t>
  </si>
  <si>
    <t>54. Susret hrvatskih pjevačkih zborova</t>
  </si>
  <si>
    <t>35. Susret hrvatskih puhačkih orkestara</t>
  </si>
  <si>
    <t>18. Susret hrvatskih malih vokalnih sastava</t>
  </si>
  <si>
    <t>61. Festival hrvatskih kazališnih amatera</t>
  </si>
  <si>
    <t>40. Susret hrvatskih zavičajnih književnika</t>
  </si>
  <si>
    <t>37. Susret likovnih stvaralaca</t>
  </si>
  <si>
    <t>41. državni susret tamburaša i mandolinista Slovenije</t>
  </si>
  <si>
    <t>5. Nastavak ustroja HSK</t>
  </si>
  <si>
    <t>28. Susret hrvatskih tamburaških orkestara i sastava</t>
  </si>
  <si>
    <t>64. Festival festivala Trebinje, BiH</t>
  </si>
  <si>
    <t>11. Izdaci za zaposlene (stručna služba)</t>
  </si>
  <si>
    <t>12. Materijalni izdaci</t>
  </si>
  <si>
    <t xml:space="preserve">IZMJENE I DOPUNE FINANCIJSKOG PLANA ZA 2021. </t>
  </si>
  <si>
    <t>Online kazališna radionica: Dramaturgija, režija i gluma: (online) kazališna predstava</t>
  </si>
  <si>
    <t>Online radionica za voditelje-redatelje amaterskih kazališta</t>
  </si>
  <si>
    <t>Online radionica interpretativnog čitanja proznog ili poetskog teksta: „Kaz kao iskaz“</t>
  </si>
  <si>
    <t>Online likovna radionica „Čarolija pejsaža“</t>
  </si>
  <si>
    <t>Seminar - radionica za književne stvaratelje</t>
  </si>
  <si>
    <t>Online radionica za voditelje i plesače suvremenog i društvenog plesa: Prijateljstvo s tlom -kotrljanja, klizanja i obrati</t>
  </si>
  <si>
    <t>Online radionica za voditelje i plesače suvremenog i društvenog plesa : Virtualni svijet - uporaba i mogućnosti - online vidljivost rada udruge i pojedinca</t>
  </si>
  <si>
    <t>Online seminar za voditelje folklornih skupina  - Tradicijski plesovi Dalmacije</t>
  </si>
  <si>
    <t>Seminari za voditelje folklornih skupina (3)</t>
  </si>
  <si>
    <t>28. Susret hrvatskih folklornih ansambala i izvornih skupina (uključena članarina za CIOFF)</t>
  </si>
  <si>
    <t>ONLINE Seminar za zborske dirigente -  POTREBNO UMETNUTI</t>
  </si>
  <si>
    <t>Online radionica "Medijska vidljivost kulturnog amaterizma i kako je poboljšati"</t>
  </si>
  <si>
    <t>9. Razglednica kulturno-umjetničkog amaterizma RH</t>
  </si>
  <si>
    <t>Suradnja s "Udruženjem pjesmarice Europske unije"</t>
  </si>
  <si>
    <t>9. Nabavka računalne, uredske i ostale opreme</t>
  </si>
  <si>
    <t>Suradnja 21 europske zemlje -"AMATEO"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</si>
</sst>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\ &quot;kn&quot;"/>
    <numFmt numFmtId="166" formatCode="#,##0.00;[Red]#,##0.0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22"/>
      <name val="Arial"/>
      <family val="2"/>
      <charset val="238"/>
    </font>
    <font>
      <i/>
      <sz val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</patternFill>
    </fill>
  </fills>
  <borders count="61">
    <border>
      <left/>
      <right/>
      <top/>
      <bottom/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4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4" applyNumberFormat="0" applyAlignment="0" applyProtection="0"/>
    <xf numFmtId="164" fontId="20" fillId="0" borderId="0" applyFont="0" applyFill="0" applyBorder="0" applyAlignment="0" applyProtection="0"/>
    <xf numFmtId="0" fontId="21" fillId="12" borderId="0" applyNumberFormat="0" applyBorder="0" applyAlignment="0" applyProtection="0"/>
  </cellStyleXfs>
  <cellXfs count="183">
    <xf numFmtId="0" fontId="0" fillId="0" borderId="0" xfId="0"/>
    <xf numFmtId="0" fontId="1" fillId="0" borderId="0" xfId="0" applyFont="1"/>
    <xf numFmtId="165" fontId="0" fillId="0" borderId="0" xfId="0" applyNumberFormat="1"/>
    <xf numFmtId="49" fontId="4" fillId="0" borderId="0" xfId="3" applyNumberFormat="1" applyFill="1" applyBorder="1" applyAlignment="1">
      <alignment horizontal="right" vertical="center" indent="1"/>
    </xf>
    <xf numFmtId="165" fontId="4" fillId="0" borderId="0" xfId="3" applyNumberFormat="1" applyBorder="1"/>
    <xf numFmtId="49" fontId="9" fillId="0" borderId="5" xfId="2" applyNumberFormat="1" applyFont="1" applyFill="1" applyBorder="1" applyAlignment="1">
      <alignment horizontal="right" vertical="center" indent="1"/>
    </xf>
    <xf numFmtId="165" fontId="9" fillId="0" borderId="5" xfId="0" applyNumberFormat="1" applyFont="1" applyBorder="1"/>
    <xf numFmtId="165" fontId="9" fillId="0" borderId="5" xfId="0" applyNumberFormat="1" applyFont="1" applyBorder="1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5" fontId="0" fillId="5" borderId="10" xfId="0" applyNumberFormat="1" applyFill="1" applyBorder="1"/>
    <xf numFmtId="49" fontId="9" fillId="0" borderId="11" xfId="2" applyNumberFormat="1" applyFont="1" applyFill="1" applyBorder="1" applyAlignment="1">
      <alignment horizontal="right" vertical="center" indent="1"/>
    </xf>
    <xf numFmtId="165" fontId="9" fillId="2" borderId="11" xfId="0" applyNumberFormat="1" applyFont="1" applyFill="1" applyBorder="1"/>
    <xf numFmtId="165" fontId="4" fillId="7" borderId="0" xfId="3" applyNumberFormat="1" applyFill="1" applyBorder="1"/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5" fontId="6" fillId="4" borderId="5" xfId="5" applyNumberFormat="1" applyFill="1" applyBorder="1" applyAlignment="1">
      <alignment horizontal="right" vertical="center"/>
    </xf>
    <xf numFmtId="49" fontId="13" fillId="7" borderId="0" xfId="3" applyNumberFormat="1" applyFont="1" applyFill="1" applyBorder="1" applyAlignment="1">
      <alignment horizontal="right" vertical="center" indent="1"/>
    </xf>
    <xf numFmtId="49" fontId="9" fillId="0" borderId="6" xfId="2" applyNumberFormat="1" applyFont="1" applyFill="1" applyBorder="1" applyAlignment="1">
      <alignment horizontal="right" vertical="center" indent="1"/>
    </xf>
    <xf numFmtId="165" fontId="9" fillId="2" borderId="8" xfId="0" applyNumberFormat="1" applyFont="1" applyFill="1" applyBorder="1"/>
    <xf numFmtId="0" fontId="0" fillId="0" borderId="0" xfId="0" applyAlignment="1"/>
    <xf numFmtId="49" fontId="10" fillId="5" borderId="6" xfId="4" applyNumberFormat="1" applyFont="1" applyFill="1" applyBorder="1" applyAlignment="1">
      <alignment horizontal="right" vertical="center" indent="1"/>
    </xf>
    <xf numFmtId="165" fontId="4" fillId="5" borderId="0" xfId="3" applyNumberFormat="1" applyFill="1" applyBorder="1"/>
    <xf numFmtId="49" fontId="13" fillId="7" borderId="6" xfId="3" applyNumberFormat="1" applyFont="1" applyFill="1" applyBorder="1" applyAlignment="1">
      <alignment horizontal="right" vertical="center" indent="1"/>
    </xf>
    <xf numFmtId="165" fontId="4" fillId="7" borderId="8" xfId="3" applyNumberFormat="1" applyFill="1" applyBorder="1"/>
    <xf numFmtId="165" fontId="8" fillId="6" borderId="5" xfId="0" applyNumberFormat="1" applyFont="1" applyFill="1" applyBorder="1" applyAlignment="1">
      <alignment horizontal="right" vertical="center"/>
    </xf>
    <xf numFmtId="165" fontId="0" fillId="0" borderId="5" xfId="0" applyNumberFormat="1" applyBorder="1"/>
    <xf numFmtId="0" fontId="0" fillId="8" borderId="0" xfId="0" applyFill="1"/>
    <xf numFmtId="0" fontId="14" fillId="8" borderId="0" xfId="0" applyFont="1" applyFill="1" applyBorder="1" applyAlignment="1">
      <alignment wrapText="1"/>
    </xf>
    <xf numFmtId="0" fontId="0" fillId="8" borderId="0" xfId="0" applyFill="1" applyBorder="1"/>
    <xf numFmtId="4" fontId="0" fillId="0" borderId="23" xfId="0" applyNumberFormat="1" applyBorder="1"/>
    <xf numFmtId="4" fontId="0" fillId="0" borderId="24" xfId="0" applyNumberFormat="1" applyBorder="1"/>
    <xf numFmtId="4" fontId="0" fillId="8" borderId="24" xfId="0" applyNumberFormat="1" applyFill="1" applyBorder="1"/>
    <xf numFmtId="0" fontId="0" fillId="0" borderId="23" xfId="0" applyBorder="1"/>
    <xf numFmtId="4" fontId="0" fillId="0" borderId="26" xfId="0" applyNumberFormat="1" applyBorder="1"/>
    <xf numFmtId="4" fontId="0" fillId="0" borderId="27" xfId="0" applyNumberFormat="1" applyBorder="1"/>
    <xf numFmtId="4" fontId="0" fillId="8" borderId="27" xfId="0" applyNumberFormat="1" applyFill="1" applyBorder="1"/>
    <xf numFmtId="4" fontId="0" fillId="0" borderId="29" xfId="0" applyNumberFormat="1" applyBorder="1"/>
    <xf numFmtId="4" fontId="0" fillId="6" borderId="30" xfId="0" applyNumberFormat="1" applyFill="1" applyBorder="1"/>
    <xf numFmtId="49" fontId="16" fillId="0" borderId="11" xfId="2" applyNumberFormat="1" applyFont="1" applyFill="1" applyBorder="1" applyAlignment="1">
      <alignment horizontal="right" vertical="center" indent="1"/>
    </xf>
    <xf numFmtId="165" fontId="1" fillId="0" borderId="5" xfId="0" applyNumberFormat="1" applyFont="1" applyBorder="1"/>
    <xf numFmtId="0" fontId="1" fillId="8" borderId="0" xfId="0" applyFont="1" applyFill="1"/>
    <xf numFmtId="4" fontId="1" fillId="0" borderId="23" xfId="0" applyNumberFormat="1" applyFont="1" applyBorder="1"/>
    <xf numFmtId="4" fontId="1" fillId="0" borderId="24" xfId="0" applyNumberFormat="1" applyFont="1" applyBorder="1"/>
    <xf numFmtId="4" fontId="1" fillId="8" borderId="24" xfId="0" applyNumberFormat="1" applyFont="1" applyFill="1" applyBorder="1"/>
    <xf numFmtId="49" fontId="16" fillId="0" borderId="5" xfId="2" applyNumberFormat="1" applyFont="1" applyFill="1" applyBorder="1" applyAlignment="1">
      <alignment horizontal="right" vertical="center" indent="1"/>
    </xf>
    <xf numFmtId="165" fontId="16" fillId="0" borderId="5" xfId="0" applyNumberFormat="1" applyFont="1" applyBorder="1" applyAlignment="1">
      <alignment horizontal="right"/>
    </xf>
    <xf numFmtId="165" fontId="16" fillId="2" borderId="11" xfId="0" applyNumberFormat="1" applyFont="1" applyFill="1" applyBorder="1"/>
    <xf numFmtId="0" fontId="1" fillId="8" borderId="0" xfId="0" applyFont="1" applyFill="1" applyBorder="1"/>
    <xf numFmtId="4" fontId="1" fillId="0" borderId="20" xfId="0" applyNumberFormat="1" applyFont="1" applyBorder="1"/>
    <xf numFmtId="4" fontId="1" fillId="0" borderId="21" xfId="0" applyNumberFormat="1" applyFont="1" applyBorder="1"/>
    <xf numFmtId="4" fontId="1" fillId="8" borderId="21" xfId="0" applyNumberFormat="1" applyFont="1" applyFill="1" applyBorder="1"/>
    <xf numFmtId="165" fontId="16" fillId="0" borderId="5" xfId="0" applyNumberFormat="1" applyFont="1" applyBorder="1"/>
    <xf numFmtId="165" fontId="16" fillId="2" borderId="5" xfId="0" applyNumberFormat="1" applyFont="1" applyFill="1" applyBorder="1"/>
    <xf numFmtId="49" fontId="16" fillId="0" borderId="6" xfId="2" applyNumberFormat="1" applyFont="1" applyFill="1" applyBorder="1" applyAlignment="1">
      <alignment horizontal="right" vertical="center" indent="1"/>
    </xf>
    <xf numFmtId="165" fontId="16" fillId="2" borderId="8" xfId="0" applyNumberFormat="1" applyFont="1" applyFill="1" applyBorder="1"/>
    <xf numFmtId="4" fontId="1" fillId="0" borderId="31" xfId="0" applyNumberFormat="1" applyFont="1" applyBorder="1"/>
    <xf numFmtId="4" fontId="19" fillId="0" borderId="24" xfId="0" applyNumberFormat="1" applyFont="1" applyBorder="1"/>
    <xf numFmtId="166" fontId="0" fillId="0" borderId="0" xfId="0" applyNumberFormat="1"/>
    <xf numFmtId="0" fontId="18" fillId="10" borderId="12" xfId="0" applyFont="1" applyFill="1" applyBorder="1" applyAlignment="1">
      <alignment horizontal="center" vertical="center" wrapText="1"/>
    </xf>
    <xf numFmtId="0" fontId="18" fillId="10" borderId="35" xfId="0" applyFont="1" applyFill="1" applyBorder="1" applyAlignment="1">
      <alignment horizontal="center" vertical="center" wrapText="1"/>
    </xf>
    <xf numFmtId="4" fontId="1" fillId="0" borderId="37" xfId="0" applyNumberFormat="1" applyFont="1" applyBorder="1"/>
    <xf numFmtId="4" fontId="0" fillId="0" borderId="38" xfId="0" applyNumberFormat="1" applyBorder="1"/>
    <xf numFmtId="0" fontId="18" fillId="10" borderId="5" xfId="0" applyFont="1" applyFill="1" applyBorder="1" applyAlignment="1">
      <alignment horizontal="center" vertical="center" wrapText="1"/>
    </xf>
    <xf numFmtId="4" fontId="0" fillId="0" borderId="24" xfId="0" applyNumberFormat="1" applyFont="1" applyBorder="1"/>
    <xf numFmtId="4" fontId="1" fillId="0" borderId="42" xfId="0" applyNumberFormat="1" applyFont="1" applyBorder="1"/>
    <xf numFmtId="4" fontId="1" fillId="0" borderId="43" xfId="0" applyNumberFormat="1" applyFont="1" applyBorder="1"/>
    <xf numFmtId="165" fontId="9" fillId="0" borderId="8" xfId="0" applyNumberFormat="1" applyFont="1" applyFill="1" applyBorder="1"/>
    <xf numFmtId="4" fontId="1" fillId="0" borderId="45" xfId="0" applyNumberFormat="1" applyFont="1" applyBorder="1"/>
    <xf numFmtId="164" fontId="0" fillId="0" borderId="0" xfId="6" applyFont="1" applyAlignment="1">
      <alignment horizontal="right"/>
    </xf>
    <xf numFmtId="165" fontId="7" fillId="5" borderId="8" xfId="4" applyNumberFormat="1" applyFont="1" applyFill="1" applyBorder="1"/>
    <xf numFmtId="4" fontId="0" fillId="6" borderId="29" xfId="0" applyNumberFormat="1" applyFill="1" applyBorder="1"/>
    <xf numFmtId="0" fontId="0" fillId="11" borderId="0" xfId="0" applyFill="1"/>
    <xf numFmtId="4" fontId="0" fillId="0" borderId="24" xfId="0" applyNumberFormat="1" applyFill="1" applyBorder="1"/>
    <xf numFmtId="4" fontId="0" fillId="0" borderId="25" xfId="0" applyNumberFormat="1" applyFill="1" applyBorder="1"/>
    <xf numFmtId="4" fontId="1" fillId="0" borderId="24" xfId="0" applyNumberFormat="1" applyFont="1" applyFill="1" applyBorder="1"/>
    <xf numFmtId="4" fontId="1" fillId="0" borderId="25" xfId="0" applyNumberFormat="1" applyFont="1" applyFill="1" applyBorder="1"/>
    <xf numFmtId="4" fontId="0" fillId="0" borderId="27" xfId="0" applyNumberFormat="1" applyFill="1" applyBorder="1"/>
    <xf numFmtId="4" fontId="0" fillId="0" borderId="28" xfId="0" applyNumberFormat="1" applyFill="1" applyBorder="1"/>
    <xf numFmtId="4" fontId="1" fillId="0" borderId="21" xfId="0" applyNumberFormat="1" applyFont="1" applyFill="1" applyBorder="1"/>
    <xf numFmtId="4" fontId="1" fillId="0" borderId="22" xfId="0" applyNumberFormat="1" applyFont="1" applyFill="1" applyBorder="1"/>
    <xf numFmtId="4" fontId="0" fillId="2" borderId="29" xfId="0" applyNumberFormat="1" applyFill="1" applyBorder="1"/>
    <xf numFmtId="4" fontId="0" fillId="2" borderId="44" xfId="0" applyNumberFormat="1" applyFill="1" applyBorder="1"/>
    <xf numFmtId="4" fontId="1" fillId="0" borderId="47" xfId="0" applyNumberFormat="1" applyFont="1" applyBorder="1"/>
    <xf numFmtId="0" fontId="18" fillId="10" borderId="46" xfId="0" applyFont="1" applyFill="1" applyBorder="1" applyAlignment="1">
      <alignment horizontal="center" vertical="center" wrapText="1"/>
    </xf>
    <xf numFmtId="4" fontId="0" fillId="6" borderId="38" xfId="0" applyNumberFormat="1" applyFill="1" applyBorder="1"/>
    <xf numFmtId="0" fontId="0" fillId="0" borderId="0" xfId="0" applyFill="1"/>
    <xf numFmtId="165" fontId="6" fillId="4" borderId="46" xfId="5" applyNumberFormat="1" applyFill="1" applyBorder="1" applyAlignment="1">
      <alignment horizontal="right" vertical="center"/>
    </xf>
    <xf numFmtId="4" fontId="1" fillId="0" borderId="48" xfId="0" applyNumberFormat="1" applyFont="1" applyBorder="1"/>
    <xf numFmtId="4" fontId="1" fillId="0" borderId="49" xfId="0" applyNumberFormat="1" applyFont="1" applyBorder="1"/>
    <xf numFmtId="4" fontId="1" fillId="0" borderId="51" xfId="0" applyNumberFormat="1" applyFont="1" applyBorder="1"/>
    <xf numFmtId="4" fontId="1" fillId="0" borderId="52" xfId="0" applyNumberFormat="1" applyFont="1" applyBorder="1"/>
    <xf numFmtId="4" fontId="1" fillId="0" borderId="53" xfId="0" applyNumberFormat="1" applyFont="1" applyBorder="1"/>
    <xf numFmtId="4" fontId="22" fillId="0" borderId="24" xfId="7" applyNumberFormat="1" applyFont="1" applyFill="1" applyBorder="1"/>
    <xf numFmtId="4" fontId="22" fillId="0" borderId="25" xfId="7" applyNumberFormat="1" applyFont="1" applyFill="1" applyBorder="1"/>
    <xf numFmtId="4" fontId="10" fillId="0" borderId="24" xfId="0" applyNumberFormat="1" applyFont="1" applyFill="1" applyBorder="1"/>
    <xf numFmtId="4" fontId="10" fillId="0" borderId="25" xfId="0" applyNumberFormat="1" applyFont="1" applyFill="1" applyBorder="1"/>
    <xf numFmtId="4" fontId="1" fillId="0" borderId="54" xfId="0" applyNumberFormat="1" applyFont="1" applyBorder="1"/>
    <xf numFmtId="4" fontId="1" fillId="0" borderId="55" xfId="0" applyNumberFormat="1" applyFont="1" applyBorder="1"/>
    <xf numFmtId="4" fontId="1" fillId="0" borderId="56" xfId="0" applyNumberFormat="1" applyFont="1" applyBorder="1"/>
    <xf numFmtId="4" fontId="1" fillId="0" borderId="57" xfId="0" applyNumberFormat="1" applyFont="1" applyBorder="1"/>
    <xf numFmtId="4" fontId="0" fillId="0" borderId="58" xfId="0" applyNumberFormat="1" applyBorder="1"/>
    <xf numFmtId="4" fontId="1" fillId="0" borderId="58" xfId="0" applyNumberFormat="1" applyFont="1" applyBorder="1"/>
    <xf numFmtId="0" fontId="0" fillId="0" borderId="58" xfId="0" applyBorder="1"/>
    <xf numFmtId="4" fontId="0" fillId="0" borderId="59" xfId="0" applyNumberFormat="1" applyBorder="1"/>
    <xf numFmtId="0" fontId="0" fillId="0" borderId="24" xfId="0" applyBorder="1"/>
    <xf numFmtId="0" fontId="16" fillId="10" borderId="35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4" fontId="1" fillId="0" borderId="60" xfId="0" applyNumberFormat="1" applyFont="1" applyBorder="1"/>
    <xf numFmtId="0" fontId="18" fillId="10" borderId="11" xfId="0" applyFont="1" applyFill="1" applyBorder="1" applyAlignment="1">
      <alignment horizontal="center" vertical="center" wrapText="1"/>
    </xf>
    <xf numFmtId="4" fontId="0" fillId="0" borderId="29" xfId="0" applyNumberFormat="1" applyFill="1" applyBorder="1"/>
    <xf numFmtId="0" fontId="16" fillId="10" borderId="32" xfId="0" applyFont="1" applyFill="1" applyBorder="1" applyAlignment="1">
      <alignment horizontal="center" vertical="center" wrapText="1" shrinkToFit="1"/>
    </xf>
    <xf numFmtId="0" fontId="16" fillId="10" borderId="36" xfId="0" applyFont="1" applyFill="1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16" fillId="10" borderId="34" xfId="0" applyFont="1" applyFill="1" applyBorder="1" applyAlignment="1">
      <alignment horizontal="center" vertical="center" wrapText="1" shrinkToFit="1"/>
    </xf>
    <xf numFmtId="0" fontId="16" fillId="10" borderId="0" xfId="0" applyFont="1" applyFill="1" applyBorder="1" applyAlignment="1">
      <alignment horizontal="center" vertical="center" wrapText="1" shrinkToFit="1"/>
    </xf>
    <xf numFmtId="0" fontId="0" fillId="0" borderId="50" xfId="0" applyBorder="1" applyAlignment="1">
      <alignment horizontal="center" vertical="center" wrapText="1" shrinkToFit="1"/>
    </xf>
    <xf numFmtId="0" fontId="0" fillId="8" borderId="12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16" fillId="10" borderId="36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center" vertical="center" wrapText="1"/>
    </xf>
    <xf numFmtId="0" fontId="16" fillId="10" borderId="32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16" fillId="10" borderId="3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6" fillId="10" borderId="35" xfId="0" applyFont="1" applyFill="1" applyBorder="1" applyAlignment="1">
      <alignment horizontal="center" vertical="center" wrapText="1"/>
    </xf>
    <xf numFmtId="0" fontId="16" fillId="10" borderId="1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46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6" fillId="1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6" fillId="10" borderId="11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6" fillId="10" borderId="32" xfId="0" applyFont="1" applyFill="1" applyBorder="1" applyAlignment="1">
      <alignment horizontal="center" vertical="center"/>
    </xf>
    <xf numFmtId="0" fontId="16" fillId="10" borderId="36" xfId="0" applyFont="1" applyFill="1" applyBorder="1" applyAlignment="1">
      <alignment horizontal="center" vertical="center"/>
    </xf>
    <xf numFmtId="0" fontId="16" fillId="10" borderId="15" xfId="0" applyFont="1" applyFill="1" applyBorder="1" applyAlignment="1">
      <alignment horizontal="center" vertical="center"/>
    </xf>
    <xf numFmtId="0" fontId="16" fillId="10" borderId="14" xfId="0" applyFont="1" applyFill="1" applyBorder="1" applyAlignment="1">
      <alignment horizontal="center" vertical="center"/>
    </xf>
    <xf numFmtId="49" fontId="9" fillId="0" borderId="6" xfId="0" applyNumberFormat="1" applyFont="1" applyBorder="1" applyAlignment="1" applyProtection="1">
      <alignment horizontal="left" vertical="center" wrapText="1"/>
    </xf>
    <xf numFmtId="49" fontId="9" fillId="0" borderId="7" xfId="0" applyNumberFormat="1" applyFont="1" applyBorder="1" applyAlignment="1" applyProtection="1">
      <alignment horizontal="left" vertical="center" wrapText="1"/>
    </xf>
    <xf numFmtId="49" fontId="9" fillId="0" borderId="8" xfId="0" applyNumberFormat="1" applyFont="1" applyBorder="1" applyAlignment="1" applyProtection="1">
      <alignment horizontal="left" vertical="center" wrapText="1"/>
    </xf>
    <xf numFmtId="49" fontId="7" fillId="5" borderId="7" xfId="4" applyNumberFormat="1" applyFont="1" applyFill="1" applyBorder="1" applyAlignment="1" applyProtection="1">
      <alignment horizontal="left" vertical="center" wrapText="1"/>
    </xf>
    <xf numFmtId="49" fontId="7" fillId="5" borderId="8" xfId="4" applyNumberFormat="1" applyFont="1" applyFill="1" applyBorder="1" applyAlignment="1" applyProtection="1">
      <alignment horizontal="left" vertical="center" wrapText="1"/>
    </xf>
    <xf numFmtId="49" fontId="4" fillId="2" borderId="13" xfId="3" applyNumberFormat="1" applyFill="1" applyBorder="1" applyAlignment="1" applyProtection="1">
      <alignment horizontal="left" vertical="center" wrapText="1"/>
    </xf>
    <xf numFmtId="0" fontId="13" fillId="5" borderId="14" xfId="3" applyFont="1" applyFill="1" applyBorder="1" applyAlignment="1">
      <alignment horizontal="left" vertical="center" wrapText="1"/>
    </xf>
    <xf numFmtId="49" fontId="13" fillId="7" borderId="7" xfId="3" applyNumberFormat="1" applyFont="1" applyFill="1" applyBorder="1" applyAlignment="1" applyProtection="1">
      <alignment horizontal="left" vertical="center" wrapText="1"/>
    </xf>
    <xf numFmtId="49" fontId="16" fillId="0" borderId="6" xfId="0" applyNumberFormat="1" applyFont="1" applyBorder="1" applyAlignment="1" applyProtection="1">
      <alignment horizontal="left" vertical="center" wrapText="1"/>
    </xf>
    <xf numFmtId="49" fontId="16" fillId="0" borderId="7" xfId="0" applyNumberFormat="1" applyFont="1" applyBorder="1" applyAlignment="1" applyProtection="1">
      <alignment horizontal="left" vertical="center" wrapText="1"/>
    </xf>
    <xf numFmtId="49" fontId="16" fillId="0" borderId="8" xfId="0" applyNumberFormat="1" applyFont="1" applyBorder="1" applyAlignment="1" applyProtection="1">
      <alignment horizontal="left" vertical="center" wrapText="1"/>
    </xf>
    <xf numFmtId="49" fontId="7" fillId="6" borderId="6" xfId="0" applyNumberFormat="1" applyFont="1" applyFill="1" applyBorder="1" applyAlignment="1" applyProtection="1">
      <alignment horizontal="left" vertical="center" wrapText="1"/>
    </xf>
    <xf numFmtId="49" fontId="7" fillId="6" borderId="7" xfId="0" applyNumberFormat="1" applyFont="1" applyFill="1" applyBorder="1" applyAlignment="1" applyProtection="1">
      <alignment horizontal="left" vertical="center" wrapText="1"/>
    </xf>
    <xf numFmtId="49" fontId="7" fillId="6" borderId="8" xfId="0" applyNumberFormat="1" applyFont="1" applyFill="1" applyBorder="1" applyAlignment="1" applyProtection="1">
      <alignment horizontal="left" vertical="center" wrapText="1"/>
    </xf>
    <xf numFmtId="49" fontId="12" fillId="4" borderId="39" xfId="5" applyNumberFormat="1" applyFont="1" applyFill="1" applyBorder="1" applyAlignment="1" applyProtection="1">
      <alignment horizontal="left" vertical="center" wrapText="1"/>
    </xf>
    <xf numFmtId="49" fontId="12" fillId="4" borderId="40" xfId="5" applyNumberFormat="1" applyFont="1" applyFill="1" applyBorder="1" applyAlignment="1" applyProtection="1">
      <alignment horizontal="left" vertical="center" wrapText="1"/>
    </xf>
    <xf numFmtId="49" fontId="12" fillId="4" borderId="41" xfId="5" applyNumberFormat="1" applyFont="1" applyFill="1" applyBorder="1" applyAlignment="1" applyProtection="1">
      <alignment horizontal="left" vertical="center" wrapText="1"/>
    </xf>
    <xf numFmtId="49" fontId="9" fillId="2" borderId="6" xfId="0" applyNumberFormat="1" applyFont="1" applyFill="1" applyBorder="1" applyAlignment="1" applyProtection="1">
      <alignment horizontal="left" vertical="center" wrapText="1"/>
    </xf>
    <xf numFmtId="49" fontId="9" fillId="2" borderId="7" xfId="0" applyNumberFormat="1" applyFont="1" applyFill="1" applyBorder="1" applyAlignment="1" applyProtection="1">
      <alignment horizontal="left" vertical="center" wrapText="1"/>
    </xf>
    <xf numFmtId="49" fontId="9" fillId="2" borderId="8" xfId="0" applyNumberFormat="1" applyFont="1" applyFill="1" applyBorder="1" applyAlignment="1" applyProtection="1">
      <alignment horizontal="left" vertical="center" wrapText="1"/>
    </xf>
    <xf numFmtId="49" fontId="16" fillId="2" borderId="6" xfId="0" applyNumberFormat="1" applyFont="1" applyFill="1" applyBorder="1" applyAlignment="1" applyProtection="1">
      <alignment horizontal="left" vertical="center" wrapText="1"/>
    </xf>
    <xf numFmtId="49" fontId="16" fillId="2" borderId="7" xfId="0" applyNumberFormat="1" applyFont="1" applyFill="1" applyBorder="1" applyAlignment="1" applyProtection="1">
      <alignment horizontal="left" vertical="center" wrapText="1"/>
    </xf>
    <xf numFmtId="49" fontId="16" fillId="2" borderId="8" xfId="0" applyNumberFormat="1" applyFont="1" applyFill="1" applyBorder="1" applyAlignment="1" applyProtection="1">
      <alignment horizontal="left" vertical="center" wrapText="1"/>
    </xf>
    <xf numFmtId="49" fontId="9" fillId="2" borderId="15" xfId="0" applyNumberFormat="1" applyFont="1" applyFill="1" applyBorder="1" applyAlignment="1" applyProtection="1">
      <alignment horizontal="left" vertical="center" wrapText="1"/>
    </xf>
    <xf numFmtId="49" fontId="9" fillId="2" borderId="14" xfId="0" applyNumberFormat="1" applyFont="1" applyFill="1" applyBorder="1" applyAlignment="1" applyProtection="1">
      <alignment horizontal="left" vertical="center" wrapText="1"/>
    </xf>
    <xf numFmtId="49" fontId="9" fillId="2" borderId="16" xfId="0" applyNumberFormat="1" applyFont="1" applyFill="1" applyBorder="1" applyAlignment="1" applyProtection="1">
      <alignment horizontal="left" vertical="center" wrapText="1"/>
    </xf>
    <xf numFmtId="0" fontId="2" fillId="4" borderId="2" xfId="1" applyFont="1" applyFill="1" applyBorder="1" applyAlignment="1">
      <alignment horizontal="center" vertical="center"/>
    </xf>
    <xf numFmtId="0" fontId="2" fillId="4" borderId="17" xfId="1" applyFont="1" applyFill="1" applyBorder="1" applyAlignment="1">
      <alignment horizontal="center" vertical="center"/>
    </xf>
    <xf numFmtId="0" fontId="2" fillId="4" borderId="18" xfId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49" fontId="13" fillId="7" borderId="0" xfId="3" applyNumberFormat="1" applyFont="1" applyFill="1" applyBorder="1" applyAlignment="1" applyProtection="1">
      <alignment horizontal="left" vertical="center" wrapText="1"/>
    </xf>
    <xf numFmtId="49" fontId="16" fillId="2" borderId="15" xfId="0" applyNumberFormat="1" applyFont="1" applyFill="1" applyBorder="1" applyAlignment="1" applyProtection="1">
      <alignment horizontal="left" vertical="center" wrapText="1"/>
    </xf>
    <xf numFmtId="49" fontId="16" fillId="2" borderId="14" xfId="0" applyNumberFormat="1" applyFont="1" applyFill="1" applyBorder="1" applyAlignment="1" applyProtection="1">
      <alignment horizontal="left" vertical="center" wrapText="1"/>
    </xf>
    <xf numFmtId="49" fontId="16" fillId="2" borderId="16" xfId="0" applyNumberFormat="1" applyFont="1" applyFill="1" applyBorder="1" applyAlignment="1" applyProtection="1">
      <alignment horizontal="left" vertical="center" wrapText="1"/>
    </xf>
  </cellXfs>
  <cellStyles count="8">
    <cellStyle name="Loše" xfId="7" builtinId="27"/>
    <cellStyle name="Naslov 1" xfId="3" builtinId="16"/>
    <cellStyle name="Naslov 4" xfId="4" builtinId="19"/>
    <cellStyle name="Normal_Podaci" xfId="2" xr:uid="{00000000-0005-0000-0000-000006000000}"/>
    <cellStyle name="Normal_Sheet1" xfId="1" xr:uid="{00000000-0005-0000-0000-000007000000}"/>
    <cellStyle name="Normalno" xfId="0" builtinId="0"/>
    <cellStyle name="Unos" xfId="5" builtinId="20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70"/>
  <sheetViews>
    <sheetView tabSelected="1" zoomScale="60" zoomScaleNormal="60" workbookViewId="0">
      <pane xSplit="7" ySplit="6" topLeftCell="BT46" activePane="bottomRight" state="frozenSplit"/>
      <selection pane="topRight" activeCell="J1" sqref="J1"/>
      <selection pane="bottomLeft" activeCell="A15" sqref="A15"/>
      <selection pane="bottomRight" activeCell="BZ41" sqref="BZ41"/>
    </sheetView>
  </sheetViews>
  <sheetFormatPr defaultRowHeight="14.5" x14ac:dyDescent="0.35"/>
  <cols>
    <col min="1" max="1" width="18.453125" customWidth="1"/>
    <col min="2" max="2" width="8.453125" bestFit="1" customWidth="1"/>
    <col min="6" max="6" width="19.7265625" customWidth="1"/>
    <col min="7" max="7" width="28.26953125" customWidth="1"/>
    <col min="8" max="8" width="5.7265625" customWidth="1"/>
    <col min="9" max="11" width="18.453125" customWidth="1"/>
    <col min="12" max="12" width="18.26953125" customWidth="1"/>
    <col min="13" max="13" width="18.453125" customWidth="1"/>
    <col min="14" max="15" width="18.26953125" customWidth="1"/>
    <col min="16" max="18" width="18.453125" customWidth="1"/>
    <col min="19" max="29" width="18.26953125" customWidth="1"/>
    <col min="30" max="32" width="18.453125" customWidth="1"/>
    <col min="33" max="33" width="13.453125" customWidth="1"/>
    <col min="34" max="36" width="18.26953125" customWidth="1"/>
    <col min="37" max="37" width="11" customWidth="1"/>
    <col min="38" max="41" width="18.26953125" customWidth="1"/>
    <col min="42" max="42" width="12.81640625" customWidth="1"/>
    <col min="43" max="43" width="18.26953125" customWidth="1"/>
    <col min="44" max="44" width="10.7265625" customWidth="1"/>
    <col min="45" max="45" width="18.26953125" customWidth="1"/>
    <col min="46" max="46" width="20.453125" customWidth="1"/>
    <col min="47" max="58" width="18.26953125" customWidth="1"/>
    <col min="59" max="59" width="14" customWidth="1"/>
    <col min="60" max="60" width="18.26953125" customWidth="1"/>
    <col min="61" max="61" width="11" customWidth="1"/>
    <col min="62" max="67" width="18.26953125" customWidth="1"/>
    <col min="68" max="69" width="19.26953125" customWidth="1"/>
    <col min="70" max="81" width="18.26953125" customWidth="1"/>
    <col min="82" max="82" width="11.26953125" customWidth="1"/>
    <col min="83" max="83" width="18.26953125" customWidth="1"/>
    <col min="84" max="84" width="18" customWidth="1"/>
    <col min="85" max="86" width="18.26953125" customWidth="1"/>
  </cols>
  <sheetData>
    <row r="1" spans="1:86" x14ac:dyDescent="0.35">
      <c r="B1" s="21"/>
      <c r="C1" s="21"/>
      <c r="D1" s="21"/>
    </row>
    <row r="2" spans="1:86" ht="18.5" x14ac:dyDescent="0.45">
      <c r="C2" s="14" t="s">
        <v>182</v>
      </c>
      <c r="D2" s="15"/>
      <c r="E2" s="15"/>
      <c r="F2" s="15"/>
    </row>
    <row r="3" spans="1:86" ht="27.75" customHeight="1" x14ac:dyDescent="0.35">
      <c r="C3" s="16"/>
      <c r="D3" s="16"/>
      <c r="E3" s="16"/>
      <c r="F3" s="16"/>
      <c r="I3" s="135" t="s">
        <v>106</v>
      </c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6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7" t="s">
        <v>123</v>
      </c>
      <c r="CH3" s="137"/>
    </row>
    <row r="4" spans="1:86" ht="45.75" customHeight="1" x14ac:dyDescent="0.35">
      <c r="A4" s="8" t="s">
        <v>30</v>
      </c>
      <c r="B4" s="174" t="s">
        <v>0</v>
      </c>
      <c r="C4" s="175"/>
      <c r="D4" s="175"/>
      <c r="E4" s="175"/>
      <c r="F4" s="176"/>
      <c r="G4" s="9" t="s">
        <v>157</v>
      </c>
      <c r="H4" s="29"/>
      <c r="I4" s="144" t="s">
        <v>105</v>
      </c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18" t="s">
        <v>126</v>
      </c>
      <c r="AH4" s="112" t="s">
        <v>107</v>
      </c>
      <c r="AI4" s="113"/>
      <c r="AJ4" s="114"/>
      <c r="AK4" s="118" t="s">
        <v>127</v>
      </c>
      <c r="AL4" s="123" t="s">
        <v>109</v>
      </c>
      <c r="AM4" s="121"/>
      <c r="AN4" s="124"/>
      <c r="AO4" s="125"/>
      <c r="AP4" s="118" t="s">
        <v>128</v>
      </c>
      <c r="AQ4" s="138" t="s">
        <v>111</v>
      </c>
      <c r="AR4" s="118" t="s">
        <v>129</v>
      </c>
      <c r="AS4" s="121" t="s">
        <v>177</v>
      </c>
      <c r="AT4" s="118" t="s">
        <v>130</v>
      </c>
      <c r="AU4" s="123" t="s">
        <v>112</v>
      </c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18" t="s">
        <v>131</v>
      </c>
      <c r="BH4" s="134" t="s">
        <v>113</v>
      </c>
      <c r="BI4" s="118" t="s">
        <v>132</v>
      </c>
      <c r="BJ4" s="134" t="s">
        <v>115</v>
      </c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07"/>
      <c r="CB4" s="118" t="s">
        <v>133</v>
      </c>
      <c r="CC4" s="129" t="s">
        <v>197</v>
      </c>
      <c r="CD4" s="118" t="s">
        <v>134</v>
      </c>
      <c r="CE4" s="138" t="s">
        <v>122</v>
      </c>
      <c r="CF4" s="118" t="s">
        <v>135</v>
      </c>
      <c r="CG4" s="137"/>
      <c r="CH4" s="137"/>
    </row>
    <row r="5" spans="1:86" ht="20.25" customHeight="1" x14ac:dyDescent="0.35">
      <c r="A5" s="177" t="s">
        <v>24</v>
      </c>
      <c r="B5" s="178"/>
      <c r="C5" s="178"/>
      <c r="D5" s="178"/>
      <c r="E5" s="178"/>
      <c r="F5" s="178"/>
      <c r="G5" s="10"/>
      <c r="H5" s="30"/>
      <c r="I5" s="146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19"/>
      <c r="AH5" s="115"/>
      <c r="AI5" s="116"/>
      <c r="AJ5" s="117"/>
      <c r="AK5" s="119"/>
      <c r="AL5" s="126"/>
      <c r="AM5" s="122"/>
      <c r="AN5" s="127"/>
      <c r="AO5" s="128"/>
      <c r="AP5" s="119"/>
      <c r="AQ5" s="130"/>
      <c r="AR5" s="119"/>
      <c r="AS5" s="122"/>
      <c r="AT5" s="119"/>
      <c r="AU5" s="126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19"/>
      <c r="BH5" s="134"/>
      <c r="BI5" s="119"/>
      <c r="BJ5" s="141" t="s">
        <v>117</v>
      </c>
      <c r="BK5" s="142"/>
      <c r="BL5" s="143"/>
      <c r="BM5" s="141" t="s">
        <v>118</v>
      </c>
      <c r="BN5" s="142"/>
      <c r="BO5" s="142"/>
      <c r="BP5" s="142"/>
      <c r="BQ5" s="143"/>
      <c r="BR5" s="139" t="s">
        <v>119</v>
      </c>
      <c r="BS5" s="139"/>
      <c r="BT5" s="139"/>
      <c r="BU5" s="139"/>
      <c r="BV5" s="139"/>
      <c r="BW5" s="139"/>
      <c r="BX5" s="139"/>
      <c r="BY5" s="132" t="s">
        <v>120</v>
      </c>
      <c r="BZ5" s="133"/>
      <c r="CA5" s="108"/>
      <c r="CB5" s="119"/>
      <c r="CC5" s="130"/>
      <c r="CD5" s="119"/>
      <c r="CE5" s="130"/>
      <c r="CF5" s="119"/>
      <c r="CG5" s="134" t="s">
        <v>180</v>
      </c>
      <c r="CH5" s="134" t="s">
        <v>181</v>
      </c>
    </row>
    <row r="6" spans="1:86" ht="70" x14ac:dyDescent="0.45">
      <c r="A6" s="18" t="s">
        <v>1</v>
      </c>
      <c r="B6" s="179" t="s">
        <v>32</v>
      </c>
      <c r="C6" s="179"/>
      <c r="D6" s="179"/>
      <c r="E6" s="179"/>
      <c r="F6" s="179"/>
      <c r="G6" s="13"/>
      <c r="H6" s="30"/>
      <c r="I6" s="60" t="s">
        <v>100</v>
      </c>
      <c r="J6" s="60" t="s">
        <v>169</v>
      </c>
      <c r="K6" s="61" t="s">
        <v>193</v>
      </c>
      <c r="L6" s="60" t="s">
        <v>145</v>
      </c>
      <c r="M6" s="60" t="s">
        <v>140</v>
      </c>
      <c r="N6" s="60" t="s">
        <v>101</v>
      </c>
      <c r="O6" s="61" t="s">
        <v>188</v>
      </c>
      <c r="P6" s="60" t="s">
        <v>102</v>
      </c>
      <c r="Q6" s="61" t="s">
        <v>189</v>
      </c>
      <c r="R6" s="61" t="s">
        <v>190</v>
      </c>
      <c r="S6" s="60" t="s">
        <v>191</v>
      </c>
      <c r="T6" s="61" t="s">
        <v>141</v>
      </c>
      <c r="U6" s="60" t="s">
        <v>159</v>
      </c>
      <c r="V6" s="60" t="s">
        <v>160</v>
      </c>
      <c r="W6" s="61" t="s">
        <v>144</v>
      </c>
      <c r="X6" s="60" t="s">
        <v>103</v>
      </c>
      <c r="Y6" s="60" t="s">
        <v>104</v>
      </c>
      <c r="Z6" s="61" t="s">
        <v>183</v>
      </c>
      <c r="AA6" s="61" t="s">
        <v>184</v>
      </c>
      <c r="AB6" s="60" t="s">
        <v>187</v>
      </c>
      <c r="AC6" s="61" t="s">
        <v>185</v>
      </c>
      <c r="AD6" s="60" t="s">
        <v>153</v>
      </c>
      <c r="AE6" s="61" t="s">
        <v>186</v>
      </c>
      <c r="AF6" s="61" t="s">
        <v>194</v>
      </c>
      <c r="AG6" s="120"/>
      <c r="AH6" s="60" t="s">
        <v>108</v>
      </c>
      <c r="AI6" s="60" t="s">
        <v>139</v>
      </c>
      <c r="AJ6" s="64" t="s">
        <v>149</v>
      </c>
      <c r="AK6" s="120"/>
      <c r="AL6" s="60" t="s">
        <v>110</v>
      </c>
      <c r="AM6" s="61" t="s">
        <v>151</v>
      </c>
      <c r="AN6" s="85" t="s">
        <v>155</v>
      </c>
      <c r="AO6" s="64" t="s">
        <v>161</v>
      </c>
      <c r="AP6" s="120"/>
      <c r="AQ6" s="140"/>
      <c r="AR6" s="120"/>
      <c r="AS6" s="64" t="s">
        <v>138</v>
      </c>
      <c r="AT6" s="120"/>
      <c r="AU6" s="60" t="s">
        <v>173</v>
      </c>
      <c r="AV6" s="60" t="s">
        <v>170</v>
      </c>
      <c r="AW6" s="60" t="s">
        <v>171</v>
      </c>
      <c r="AX6" s="60" t="s">
        <v>178</v>
      </c>
      <c r="AY6" s="60" t="s">
        <v>172</v>
      </c>
      <c r="AZ6" s="60" t="s">
        <v>192</v>
      </c>
      <c r="BA6" s="60" t="s">
        <v>162</v>
      </c>
      <c r="BB6" s="60" t="s">
        <v>163</v>
      </c>
      <c r="BC6" s="60" t="s">
        <v>174</v>
      </c>
      <c r="BD6" s="60" t="s">
        <v>175</v>
      </c>
      <c r="BE6" s="60" t="s">
        <v>195</v>
      </c>
      <c r="BF6" s="61" t="s">
        <v>150</v>
      </c>
      <c r="BG6" s="120"/>
      <c r="BH6" s="60" t="s">
        <v>114</v>
      </c>
      <c r="BI6" s="120"/>
      <c r="BJ6" s="60" t="s">
        <v>154</v>
      </c>
      <c r="BK6" s="60" t="s">
        <v>116</v>
      </c>
      <c r="BL6" s="61" t="s">
        <v>179</v>
      </c>
      <c r="BM6" s="60" t="s">
        <v>176</v>
      </c>
      <c r="BN6" s="61" t="s">
        <v>146</v>
      </c>
      <c r="BO6" s="61" t="s">
        <v>152</v>
      </c>
      <c r="BP6" s="61" t="s">
        <v>156</v>
      </c>
      <c r="BQ6" s="61" t="s">
        <v>147</v>
      </c>
      <c r="BR6" s="60" t="s">
        <v>143</v>
      </c>
      <c r="BS6" s="61" t="s">
        <v>142</v>
      </c>
      <c r="BT6" s="61" t="s">
        <v>164</v>
      </c>
      <c r="BU6" s="61" t="s">
        <v>165</v>
      </c>
      <c r="BV6" s="61" t="s">
        <v>166</v>
      </c>
      <c r="BW6" s="60" t="s">
        <v>167</v>
      </c>
      <c r="BX6" s="60" t="s">
        <v>168</v>
      </c>
      <c r="BY6" s="64" t="s">
        <v>198</v>
      </c>
      <c r="BZ6" s="64" t="s">
        <v>121</v>
      </c>
      <c r="CA6" s="110" t="s">
        <v>196</v>
      </c>
      <c r="CB6" s="120"/>
      <c r="CC6" s="131"/>
      <c r="CD6" s="120"/>
      <c r="CE6" s="130"/>
      <c r="CF6" s="120"/>
      <c r="CG6" s="138"/>
      <c r="CH6" s="138"/>
    </row>
    <row r="7" spans="1:86" s="1" customFormat="1" ht="18" customHeight="1" x14ac:dyDescent="0.35">
      <c r="A7" s="40" t="s">
        <v>2</v>
      </c>
      <c r="B7" s="180" t="s">
        <v>26</v>
      </c>
      <c r="C7" s="181"/>
      <c r="D7" s="181"/>
      <c r="E7" s="181"/>
      <c r="F7" s="182"/>
      <c r="G7" s="48">
        <f>G8</f>
        <v>53503</v>
      </c>
      <c r="H7" s="49"/>
      <c r="I7" s="50"/>
      <c r="J7" s="50"/>
      <c r="K7" s="101"/>
      <c r="L7" s="51"/>
      <c r="M7" s="51"/>
      <c r="N7" s="51"/>
      <c r="O7" s="100"/>
      <c r="P7" s="51"/>
      <c r="Q7" s="100"/>
      <c r="R7" s="100"/>
      <c r="S7" s="51"/>
      <c r="T7" s="62"/>
      <c r="U7" s="51"/>
      <c r="V7" s="69"/>
      <c r="W7" s="69"/>
      <c r="X7" s="51"/>
      <c r="Y7" s="51"/>
      <c r="Z7" s="99"/>
      <c r="AA7" s="99"/>
      <c r="AB7" s="51"/>
      <c r="AC7" s="99"/>
      <c r="AD7" s="51"/>
      <c r="AE7" s="99"/>
      <c r="AF7" s="109"/>
      <c r="AG7" s="52"/>
      <c r="AH7" s="51"/>
      <c r="AI7" s="51"/>
      <c r="AJ7" s="89"/>
      <c r="AK7" s="52"/>
      <c r="AL7" s="51"/>
      <c r="AM7" s="90"/>
      <c r="AN7" s="84"/>
      <c r="AO7" s="98"/>
      <c r="AP7" s="52"/>
      <c r="AQ7" s="51"/>
      <c r="AR7" s="52"/>
      <c r="AS7" s="57"/>
      <c r="AT7" s="52"/>
      <c r="AU7" s="51"/>
      <c r="AV7" s="91"/>
      <c r="AW7" s="91"/>
      <c r="AX7" s="51"/>
      <c r="AY7" s="91"/>
      <c r="AZ7" s="51"/>
      <c r="BA7" s="51"/>
      <c r="BB7" s="51"/>
      <c r="BC7" s="51"/>
      <c r="BD7" s="51"/>
      <c r="BE7" s="51"/>
      <c r="BF7" s="67"/>
      <c r="BG7" s="52"/>
      <c r="BH7" s="51"/>
      <c r="BI7" s="52"/>
      <c r="BJ7" s="51"/>
      <c r="BK7" s="51"/>
      <c r="BL7" s="90"/>
      <c r="BM7" s="51"/>
      <c r="BN7" s="51"/>
      <c r="BO7" s="93"/>
      <c r="BP7" s="51"/>
      <c r="BQ7" s="66"/>
      <c r="BR7" s="51"/>
      <c r="BS7" s="62"/>
      <c r="BT7" s="89"/>
      <c r="BU7" s="89"/>
      <c r="BV7" s="92"/>
      <c r="BW7" s="51"/>
      <c r="BX7" s="51"/>
      <c r="BY7" s="51"/>
      <c r="BZ7" s="51"/>
      <c r="CA7" s="109"/>
      <c r="CB7" s="52"/>
      <c r="CC7" s="51"/>
      <c r="CD7" s="52"/>
      <c r="CE7" s="51"/>
      <c r="CF7" s="52"/>
      <c r="CG7" s="80"/>
      <c r="CH7" s="81"/>
    </row>
    <row r="8" spans="1:86" ht="15" customHeight="1" x14ac:dyDescent="0.35">
      <c r="A8" s="11" t="s">
        <v>43</v>
      </c>
      <c r="B8" s="171" t="s">
        <v>26</v>
      </c>
      <c r="C8" s="172"/>
      <c r="D8" s="172"/>
      <c r="E8" s="172"/>
      <c r="F8" s="173"/>
      <c r="G8" s="12">
        <f>SUM(AG8+AK8+AP8+AR8+AT8+BG8+BI8+CB8+CD8+CF8+CG8+CH8)</f>
        <v>53503</v>
      </c>
      <c r="H8" s="30"/>
      <c r="I8" s="31"/>
      <c r="J8" s="31"/>
      <c r="K8" s="102">
        <v>611</v>
      </c>
      <c r="L8" s="32"/>
      <c r="M8" s="32"/>
      <c r="N8" s="32"/>
      <c r="O8" s="32">
        <v>611</v>
      </c>
      <c r="P8" s="32">
        <v>500</v>
      </c>
      <c r="Q8" s="32">
        <v>611</v>
      </c>
      <c r="R8" s="32">
        <v>611</v>
      </c>
      <c r="S8" s="32">
        <v>500</v>
      </c>
      <c r="T8" s="32">
        <v>0</v>
      </c>
      <c r="U8" s="32"/>
      <c r="V8" s="32"/>
      <c r="W8" s="32"/>
      <c r="X8" s="32"/>
      <c r="Y8" s="32">
        <v>0</v>
      </c>
      <c r="Z8" s="32">
        <v>611</v>
      </c>
      <c r="AA8" s="32">
        <v>611</v>
      </c>
      <c r="AB8" s="32">
        <v>500</v>
      </c>
      <c r="AC8" s="32">
        <v>611</v>
      </c>
      <c r="AD8" s="32">
        <v>500</v>
      </c>
      <c r="AE8" s="32">
        <v>611</v>
      </c>
      <c r="AF8" s="32">
        <v>615</v>
      </c>
      <c r="AG8" s="33">
        <f>SUM(I8:AF8)</f>
        <v>7503</v>
      </c>
      <c r="AH8" s="32"/>
      <c r="AI8" s="32"/>
      <c r="AJ8" s="32"/>
      <c r="AK8" s="33"/>
      <c r="AL8" s="32"/>
      <c r="AM8" s="32"/>
      <c r="AN8" s="32">
        <v>10000</v>
      </c>
      <c r="AO8" s="32"/>
      <c r="AP8" s="33">
        <f>SUM(AN8)</f>
        <v>10000</v>
      </c>
      <c r="AQ8" s="32"/>
      <c r="AR8" s="33"/>
      <c r="AS8" s="32"/>
      <c r="AT8" s="33"/>
      <c r="AU8" s="32"/>
      <c r="AV8" s="32">
        <v>5000</v>
      </c>
      <c r="AW8" s="32">
        <v>10000</v>
      </c>
      <c r="AX8" s="32"/>
      <c r="AY8" s="32">
        <v>12000</v>
      </c>
      <c r="AZ8" s="32"/>
      <c r="BA8" s="32"/>
      <c r="BB8" s="32"/>
      <c r="BC8" s="32">
        <v>500</v>
      </c>
      <c r="BD8" s="32">
        <v>500</v>
      </c>
      <c r="BE8" s="32"/>
      <c r="BF8" s="32"/>
      <c r="BG8" s="33">
        <f>SUM(AU8:BF8)</f>
        <v>28000</v>
      </c>
      <c r="BH8" s="32"/>
      <c r="BI8" s="33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70"/>
      <c r="CA8" s="70"/>
      <c r="CB8" s="33"/>
      <c r="CC8" s="32"/>
      <c r="CD8" s="33"/>
      <c r="CE8" s="58"/>
      <c r="CF8" s="33"/>
      <c r="CG8" s="94"/>
      <c r="CH8" s="95">
        <v>8000</v>
      </c>
    </row>
    <row r="9" spans="1:86" s="1" customFormat="1" ht="15" customHeight="1" x14ac:dyDescent="0.35">
      <c r="A9" s="46" t="s">
        <v>3</v>
      </c>
      <c r="B9" s="168" t="s">
        <v>4</v>
      </c>
      <c r="C9" s="169"/>
      <c r="D9" s="169"/>
      <c r="E9" s="169"/>
      <c r="F9" s="170"/>
      <c r="G9" s="53">
        <f>G10</f>
        <v>170801</v>
      </c>
      <c r="H9" s="49"/>
      <c r="I9" s="43"/>
      <c r="J9" s="43"/>
      <c r="K9" s="103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5"/>
      <c r="AH9" s="44"/>
      <c r="AI9" s="44"/>
      <c r="AJ9" s="44"/>
      <c r="AK9" s="45"/>
      <c r="AL9" s="44"/>
      <c r="AM9" s="44"/>
      <c r="AN9" s="44"/>
      <c r="AO9" s="44"/>
      <c r="AP9" s="45"/>
      <c r="AQ9" s="44"/>
      <c r="AR9" s="45"/>
      <c r="AS9" s="44"/>
      <c r="AT9" s="45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5"/>
      <c r="BH9" s="44"/>
      <c r="BI9" s="45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5"/>
      <c r="CC9" s="44"/>
      <c r="CD9" s="45"/>
      <c r="CE9" s="44"/>
      <c r="CF9" s="45"/>
      <c r="CG9" s="96"/>
      <c r="CH9" s="97"/>
    </row>
    <row r="10" spans="1:86" ht="15" customHeight="1" x14ac:dyDescent="0.35">
      <c r="A10" s="5" t="s">
        <v>44</v>
      </c>
      <c r="B10" s="165" t="s">
        <v>4</v>
      </c>
      <c r="C10" s="166"/>
      <c r="D10" s="166"/>
      <c r="E10" s="166"/>
      <c r="F10" s="167"/>
      <c r="G10" s="6">
        <f>SUM(AG10+AK10+AP10+AR10+AT10+BG10+BI10+CB10+CD10+CF10+CG10+CH10)</f>
        <v>170801</v>
      </c>
      <c r="H10" s="28"/>
      <c r="I10" s="31"/>
      <c r="J10" s="31"/>
      <c r="K10" s="102">
        <v>1612</v>
      </c>
      <c r="L10" s="32">
        <v>500</v>
      </c>
      <c r="M10" s="32"/>
      <c r="N10" s="32"/>
      <c r="O10" s="32">
        <v>1234</v>
      </c>
      <c r="P10" s="32"/>
      <c r="Q10" s="32">
        <v>1377</v>
      </c>
      <c r="R10" s="32">
        <v>1590</v>
      </c>
      <c r="S10" s="32">
        <v>500</v>
      </c>
      <c r="T10" s="32"/>
      <c r="U10" s="32"/>
      <c r="V10" s="32"/>
      <c r="W10" s="32">
        <v>1000</v>
      </c>
      <c r="X10" s="32"/>
      <c r="Y10" s="32"/>
      <c r="Z10" s="32">
        <v>1359</v>
      </c>
      <c r="AA10" s="32">
        <v>1359</v>
      </c>
      <c r="AB10" s="32"/>
      <c r="AC10" s="32">
        <v>986</v>
      </c>
      <c r="AD10" s="32">
        <v>500</v>
      </c>
      <c r="AE10" s="32">
        <v>1039</v>
      </c>
      <c r="AF10" s="32">
        <v>1486</v>
      </c>
      <c r="AG10" s="33">
        <f>SUM(I10:AF10)</f>
        <v>14542</v>
      </c>
      <c r="AH10" s="32"/>
      <c r="AI10" s="32"/>
      <c r="AJ10" s="32"/>
      <c r="AK10" s="33"/>
      <c r="AL10" s="32"/>
      <c r="AM10" s="32">
        <v>2000</v>
      </c>
      <c r="AN10" s="32">
        <v>50000</v>
      </c>
      <c r="AO10" s="32">
        <v>1000</v>
      </c>
      <c r="AP10" s="33">
        <f>SUM(AL10:AO10)</f>
        <v>53000</v>
      </c>
      <c r="AQ10" s="32">
        <v>7000</v>
      </c>
      <c r="AR10" s="33">
        <f>SUM(AQ10)</f>
        <v>7000</v>
      </c>
      <c r="AS10" s="32">
        <v>1500</v>
      </c>
      <c r="AT10" s="33">
        <f>SUM(AS10:AS10)</f>
        <v>1500</v>
      </c>
      <c r="AU10" s="32"/>
      <c r="AV10" s="32"/>
      <c r="AW10" s="32"/>
      <c r="AX10" s="32"/>
      <c r="AY10" s="32"/>
      <c r="AZ10" s="32">
        <v>5000</v>
      </c>
      <c r="BA10" s="32">
        <v>3000</v>
      </c>
      <c r="BB10" s="32"/>
      <c r="BC10" s="32">
        <v>1000</v>
      </c>
      <c r="BD10" s="32">
        <v>1000</v>
      </c>
      <c r="BE10" s="32">
        <v>17000</v>
      </c>
      <c r="BF10" s="32">
        <v>3265</v>
      </c>
      <c r="BG10" s="33">
        <f>SUM(AU10:BF10)</f>
        <v>30265</v>
      </c>
      <c r="BH10" s="32"/>
      <c r="BI10" s="33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>
        <v>2000</v>
      </c>
      <c r="BZ10" s="32"/>
      <c r="CA10" s="32"/>
      <c r="CB10" s="33">
        <f>SUM(BJ10:BZ10)</f>
        <v>2000</v>
      </c>
      <c r="CC10" s="32">
        <v>7494</v>
      </c>
      <c r="CD10" s="33">
        <f>SUM(CC10)</f>
        <v>7494</v>
      </c>
      <c r="CE10" s="32">
        <v>5000</v>
      </c>
      <c r="CF10" s="33">
        <f>SUM(CE10)</f>
        <v>5000</v>
      </c>
      <c r="CG10" s="94"/>
      <c r="CH10" s="95">
        <v>50000</v>
      </c>
    </row>
    <row r="11" spans="1:86" s="1" customFormat="1" ht="15" customHeight="1" x14ac:dyDescent="0.35">
      <c r="A11" s="46" t="s">
        <v>5</v>
      </c>
      <c r="B11" s="168" t="s">
        <v>6</v>
      </c>
      <c r="C11" s="169"/>
      <c r="D11" s="169"/>
      <c r="E11" s="169"/>
      <c r="F11" s="170"/>
      <c r="G11" s="53">
        <f>G12</f>
        <v>0</v>
      </c>
      <c r="H11" s="42"/>
      <c r="I11" s="43"/>
      <c r="J11" s="43"/>
      <c r="K11" s="103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5"/>
      <c r="AH11" s="44"/>
      <c r="AI11" s="44"/>
      <c r="AJ11" s="44"/>
      <c r="AK11" s="45"/>
      <c r="AL11" s="44"/>
      <c r="AM11" s="44"/>
      <c r="AN11" s="44"/>
      <c r="AO11" s="44"/>
      <c r="AP11" s="45"/>
      <c r="AQ11" s="44"/>
      <c r="AR11" s="45"/>
      <c r="AS11" s="44"/>
      <c r="AT11" s="45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5"/>
      <c r="BH11" s="44"/>
      <c r="BI11" s="45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5"/>
      <c r="CC11" s="44"/>
      <c r="CD11" s="45"/>
      <c r="CE11" s="44"/>
      <c r="CF11" s="45"/>
      <c r="CG11" s="96"/>
      <c r="CH11" s="97"/>
    </row>
    <row r="12" spans="1:86" ht="15" customHeight="1" x14ac:dyDescent="0.35">
      <c r="A12" s="5" t="s">
        <v>45</v>
      </c>
      <c r="B12" s="165" t="s">
        <v>6</v>
      </c>
      <c r="C12" s="166"/>
      <c r="D12" s="166"/>
      <c r="E12" s="166"/>
      <c r="F12" s="167"/>
      <c r="G12" s="6">
        <f>SUM(AG12+AK12+AP12+AR12+AT12+BG12+BI12+CB12+CD12+CF12+CG12+CH12)</f>
        <v>0</v>
      </c>
      <c r="H12" s="28"/>
      <c r="I12" s="31"/>
      <c r="J12" s="31"/>
      <c r="K12" s="10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3"/>
      <c r="AH12" s="32"/>
      <c r="AI12" s="32"/>
      <c r="AJ12" s="32"/>
      <c r="AK12" s="33"/>
      <c r="AL12" s="32"/>
      <c r="AM12" s="32"/>
      <c r="AN12" s="32"/>
      <c r="AO12" s="32"/>
      <c r="AP12" s="33"/>
      <c r="AQ12" s="32"/>
      <c r="AR12" s="33"/>
      <c r="AS12" s="32"/>
      <c r="AT12" s="33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3"/>
      <c r="BH12" s="32"/>
      <c r="BI12" s="33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3"/>
      <c r="CC12" s="32"/>
      <c r="CD12" s="33"/>
      <c r="CE12" s="32"/>
      <c r="CF12" s="33"/>
      <c r="CG12" s="74"/>
      <c r="CH12" s="75"/>
    </row>
    <row r="13" spans="1:86" s="1" customFormat="1" ht="15" customHeight="1" x14ac:dyDescent="0.35">
      <c r="A13" s="46" t="s">
        <v>7</v>
      </c>
      <c r="B13" s="168" t="s">
        <v>8</v>
      </c>
      <c r="C13" s="169"/>
      <c r="D13" s="169"/>
      <c r="E13" s="169"/>
      <c r="F13" s="170"/>
      <c r="G13" s="47">
        <f>SUM(G14:G15)</f>
        <v>200</v>
      </c>
      <c r="H13" s="42"/>
      <c r="I13" s="43"/>
      <c r="J13" s="43"/>
      <c r="K13" s="103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5"/>
      <c r="AH13" s="44"/>
      <c r="AI13" s="44"/>
      <c r="AJ13" s="44"/>
      <c r="AK13" s="45"/>
      <c r="AL13" s="44"/>
      <c r="AM13" s="44"/>
      <c r="AN13" s="44"/>
      <c r="AO13" s="44"/>
      <c r="AP13" s="45"/>
      <c r="AQ13" s="44"/>
      <c r="AR13" s="45"/>
      <c r="AS13" s="44"/>
      <c r="AT13" s="45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5"/>
      <c r="BH13" s="44"/>
      <c r="BI13" s="45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5"/>
      <c r="CC13" s="44"/>
      <c r="CD13" s="45"/>
      <c r="CE13" s="44"/>
      <c r="CF13" s="45"/>
      <c r="CG13" s="76"/>
      <c r="CH13" s="77"/>
    </row>
    <row r="14" spans="1:86" ht="15" customHeight="1" x14ac:dyDescent="0.35">
      <c r="A14" s="5" t="s">
        <v>46</v>
      </c>
      <c r="B14" s="165" t="s">
        <v>48</v>
      </c>
      <c r="C14" s="166"/>
      <c r="D14" s="166"/>
      <c r="E14" s="166"/>
      <c r="F14" s="167"/>
      <c r="G14" s="7">
        <f>SUM(AG14+AK14+AP14+AR14+AT14+BG14+BI14+CB14+CD14+CF14+CG14+CH14)</f>
        <v>200</v>
      </c>
      <c r="H14" s="28"/>
      <c r="I14" s="31"/>
      <c r="J14" s="31"/>
      <c r="K14" s="10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3"/>
      <c r="AH14" s="32"/>
      <c r="AI14" s="32"/>
      <c r="AJ14" s="32"/>
      <c r="AK14" s="33"/>
      <c r="AL14" s="32"/>
      <c r="AM14" s="32"/>
      <c r="AN14" s="32"/>
      <c r="AO14" s="32"/>
      <c r="AP14" s="33"/>
      <c r="AQ14" s="32"/>
      <c r="AR14" s="33"/>
      <c r="AS14" s="32"/>
      <c r="AT14" s="33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3"/>
      <c r="BH14" s="32"/>
      <c r="BI14" s="33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3"/>
      <c r="CC14" s="32"/>
      <c r="CD14" s="33"/>
      <c r="CE14" s="32"/>
      <c r="CF14" s="33"/>
      <c r="CG14" s="74"/>
      <c r="CH14" s="75">
        <v>200</v>
      </c>
    </row>
    <row r="15" spans="1:86" ht="15" customHeight="1" x14ac:dyDescent="0.35">
      <c r="A15" s="5" t="s">
        <v>47</v>
      </c>
      <c r="B15" s="165" t="s">
        <v>49</v>
      </c>
      <c r="C15" s="166"/>
      <c r="D15" s="166"/>
      <c r="E15" s="166"/>
      <c r="F15" s="167"/>
      <c r="G15" s="7">
        <f>SUM(AG15+AK15+AP15+AR15+AT15+BG15+BI15+CB15+CD15+CF15+CG15+CH15)</f>
        <v>0</v>
      </c>
      <c r="H15" s="28"/>
      <c r="I15" s="34"/>
      <c r="J15" s="34"/>
      <c r="K15" s="104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3"/>
      <c r="AH15" s="32"/>
      <c r="AI15" s="32"/>
      <c r="AJ15" s="32"/>
      <c r="AK15" s="33"/>
      <c r="AL15" s="32"/>
      <c r="AM15" s="32"/>
      <c r="AN15" s="32"/>
      <c r="AO15" s="32"/>
      <c r="AP15" s="33"/>
      <c r="AQ15" s="32"/>
      <c r="AR15" s="33"/>
      <c r="AS15" s="32"/>
      <c r="AT15" s="33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3"/>
      <c r="BH15" s="32"/>
      <c r="BI15" s="33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3"/>
      <c r="CC15" s="32"/>
      <c r="CD15" s="33"/>
      <c r="CE15" s="32"/>
      <c r="CF15" s="33"/>
      <c r="CG15" s="74"/>
      <c r="CH15" s="75"/>
    </row>
    <row r="16" spans="1:86" s="1" customFormat="1" ht="15" customHeight="1" x14ac:dyDescent="0.35">
      <c r="A16" s="46" t="s">
        <v>9</v>
      </c>
      <c r="B16" s="168" t="s">
        <v>33</v>
      </c>
      <c r="C16" s="169"/>
      <c r="D16" s="169"/>
      <c r="E16" s="169"/>
      <c r="F16" s="170"/>
      <c r="G16" s="54">
        <f>SUM(G17:G21)</f>
        <v>1930817.85</v>
      </c>
      <c r="H16" s="42"/>
      <c r="I16" s="43"/>
      <c r="J16" s="43"/>
      <c r="K16" s="103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5"/>
      <c r="AH16" s="44"/>
      <c r="AI16" s="44"/>
      <c r="AJ16" s="44"/>
      <c r="AK16" s="45"/>
      <c r="AL16" s="44"/>
      <c r="AM16" s="44"/>
      <c r="AN16" s="44"/>
      <c r="AO16" s="44"/>
      <c r="AP16" s="45"/>
      <c r="AQ16" s="44"/>
      <c r="AR16" s="45"/>
      <c r="AS16" s="44"/>
      <c r="AT16" s="45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5"/>
      <c r="BH16" s="44"/>
      <c r="BI16" s="45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5"/>
      <c r="CC16" s="44"/>
      <c r="CD16" s="45"/>
      <c r="CE16" s="44"/>
      <c r="CF16" s="45"/>
      <c r="CG16" s="76"/>
      <c r="CH16" s="77"/>
    </row>
    <row r="17" spans="1:86" ht="15" customHeight="1" x14ac:dyDescent="0.35">
      <c r="A17" s="19" t="s">
        <v>50</v>
      </c>
      <c r="B17" s="165" t="s">
        <v>53</v>
      </c>
      <c r="C17" s="166"/>
      <c r="D17" s="166"/>
      <c r="E17" s="166"/>
      <c r="F17" s="167"/>
      <c r="G17" s="20">
        <f>SUM(AG17+AK17+AP17+AR17+AT17+BG17+BI17+CB17+CD17+CF17+CG17+CH17)</f>
        <v>1768642</v>
      </c>
      <c r="H17" s="28"/>
      <c r="I17" s="31">
        <v>9300</v>
      </c>
      <c r="J17" s="31">
        <v>0</v>
      </c>
      <c r="K17" s="102"/>
      <c r="L17" s="32">
        <v>15780</v>
      </c>
      <c r="M17" s="32">
        <v>9300</v>
      </c>
      <c r="N17" s="32">
        <v>7700</v>
      </c>
      <c r="O17" s="32"/>
      <c r="P17" s="32">
        <v>5000</v>
      </c>
      <c r="Q17" s="32"/>
      <c r="R17" s="32"/>
      <c r="S17" s="32">
        <v>25200</v>
      </c>
      <c r="T17" s="32">
        <v>0</v>
      </c>
      <c r="U17" s="32">
        <v>4625</v>
      </c>
      <c r="V17" s="32">
        <v>4000</v>
      </c>
      <c r="W17" s="32"/>
      <c r="X17" s="32">
        <v>0</v>
      </c>
      <c r="Y17" s="32">
        <v>0</v>
      </c>
      <c r="Z17" s="32"/>
      <c r="AA17" s="32"/>
      <c r="AB17" s="32">
        <v>4000</v>
      </c>
      <c r="AC17" s="32"/>
      <c r="AD17" s="32">
        <v>5000</v>
      </c>
      <c r="AE17" s="32"/>
      <c r="AF17" s="32"/>
      <c r="AG17" s="33">
        <f>SUM(I17:AF17)</f>
        <v>89905</v>
      </c>
      <c r="AH17" s="32">
        <v>30000</v>
      </c>
      <c r="AI17" s="32">
        <v>0</v>
      </c>
      <c r="AJ17" s="32">
        <v>20000</v>
      </c>
      <c r="AK17" s="33">
        <f>SUM(AH17:AJ17)</f>
        <v>50000</v>
      </c>
      <c r="AL17" s="32">
        <v>30000</v>
      </c>
      <c r="AM17" s="32">
        <v>19500</v>
      </c>
      <c r="AN17" s="32">
        <v>20000</v>
      </c>
      <c r="AO17" s="32">
        <v>27350</v>
      </c>
      <c r="AP17" s="33">
        <f>SUM(AL17:AO17)</f>
        <v>96850</v>
      </c>
      <c r="AQ17" s="32"/>
      <c r="AR17" s="33"/>
      <c r="AS17" s="32"/>
      <c r="AT17" s="33"/>
      <c r="AU17" s="32">
        <v>110000</v>
      </c>
      <c r="AV17" s="32">
        <v>105000</v>
      </c>
      <c r="AW17" s="32">
        <v>75000</v>
      </c>
      <c r="AX17" s="32">
        <v>20000</v>
      </c>
      <c r="AY17" s="32">
        <v>43000</v>
      </c>
      <c r="AZ17" s="32">
        <v>80000</v>
      </c>
      <c r="BA17" s="32"/>
      <c r="BB17" s="32">
        <v>30000</v>
      </c>
      <c r="BC17" s="32">
        <v>20000</v>
      </c>
      <c r="BD17" s="32">
        <v>5000</v>
      </c>
      <c r="BE17" s="32">
        <v>23000</v>
      </c>
      <c r="BF17" s="32">
        <v>50000</v>
      </c>
      <c r="BG17" s="33">
        <f>SUM(AU17:BF17)</f>
        <v>561000</v>
      </c>
      <c r="BH17" s="32">
        <v>15000</v>
      </c>
      <c r="BI17" s="33">
        <f>SUM(BH17)</f>
        <v>15000</v>
      </c>
      <c r="BJ17" s="32">
        <v>30000</v>
      </c>
      <c r="BK17" s="32">
        <v>6500</v>
      </c>
      <c r="BL17" s="32">
        <v>9000</v>
      </c>
      <c r="BM17" s="32">
        <v>5000</v>
      </c>
      <c r="BN17" s="32">
        <v>4000</v>
      </c>
      <c r="BO17" s="32">
        <v>20000</v>
      </c>
      <c r="BP17" s="32">
        <v>13500</v>
      </c>
      <c r="BQ17" s="32">
        <v>7000</v>
      </c>
      <c r="BR17" s="32">
        <v>5000</v>
      </c>
      <c r="BS17" s="32">
        <v>5000</v>
      </c>
      <c r="BT17" s="32">
        <v>15000</v>
      </c>
      <c r="BU17" s="32">
        <v>15000</v>
      </c>
      <c r="BV17" s="32">
        <v>20000</v>
      </c>
      <c r="BW17" s="32">
        <v>3000</v>
      </c>
      <c r="BX17" s="32">
        <v>12000</v>
      </c>
      <c r="BY17" s="32">
        <v>5087</v>
      </c>
      <c r="BZ17" s="32">
        <v>2000</v>
      </c>
      <c r="CA17" s="32">
        <v>23800</v>
      </c>
      <c r="CB17" s="33">
        <f>SUM(BJ17:CA17)</f>
        <v>200887</v>
      </c>
      <c r="CC17" s="32">
        <v>10000</v>
      </c>
      <c r="CD17" s="33">
        <f>SUM(CC17)</f>
        <v>10000</v>
      </c>
      <c r="CE17" s="32">
        <v>45000</v>
      </c>
      <c r="CF17" s="33">
        <f>SUM(CE17)</f>
        <v>45000</v>
      </c>
      <c r="CG17" s="74">
        <v>620000</v>
      </c>
      <c r="CH17" s="75">
        <v>80000</v>
      </c>
    </row>
    <row r="18" spans="1:86" ht="15" customHeight="1" x14ac:dyDescent="0.35">
      <c r="A18" s="19" t="s">
        <v>51</v>
      </c>
      <c r="B18" s="165" t="s">
        <v>54</v>
      </c>
      <c r="C18" s="166"/>
      <c r="D18" s="166"/>
      <c r="E18" s="166"/>
      <c r="F18" s="167"/>
      <c r="G18" s="20">
        <f>SUM(AG18+AK18+AP18+AR18+AT18+BG18+BI18+CB18+CD18+CF18+CG18+CH18)</f>
        <v>16025.85</v>
      </c>
      <c r="H18" s="28"/>
      <c r="I18" s="31"/>
      <c r="J18" s="31"/>
      <c r="K18" s="10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3"/>
      <c r="AH18" s="32"/>
      <c r="AI18" s="32"/>
      <c r="AJ18" s="32"/>
      <c r="AK18" s="33"/>
      <c r="AL18" s="32"/>
      <c r="AM18" s="32"/>
      <c r="AN18" s="32"/>
      <c r="AO18" s="32"/>
      <c r="AP18" s="33"/>
      <c r="AQ18" s="32"/>
      <c r="AR18" s="33"/>
      <c r="AS18" s="32"/>
      <c r="AT18" s="33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3"/>
      <c r="BH18" s="32"/>
      <c r="BI18" s="33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>
        <v>16025.85</v>
      </c>
      <c r="BZ18" s="32"/>
      <c r="CA18" s="32"/>
      <c r="CB18" s="33">
        <f>SUM(BJ18:BZ18)</f>
        <v>16025.85</v>
      </c>
      <c r="CC18" s="32"/>
      <c r="CD18" s="33"/>
      <c r="CE18" s="32"/>
      <c r="CF18" s="33"/>
      <c r="CG18" s="74"/>
      <c r="CH18" s="75"/>
    </row>
    <row r="19" spans="1:86" ht="15" customHeight="1" x14ac:dyDescent="0.35">
      <c r="A19" s="19" t="s">
        <v>52</v>
      </c>
      <c r="B19" s="165" t="s">
        <v>55</v>
      </c>
      <c r="C19" s="166"/>
      <c r="D19" s="166"/>
      <c r="E19" s="166"/>
      <c r="F19" s="167"/>
      <c r="G19" s="68">
        <f>SUM(AG19+AK19+AP19+AR19+AT19+BG19+BI19+CB19+CD19+CF19+CG19+CH19)</f>
        <v>141150</v>
      </c>
      <c r="H19" s="28"/>
      <c r="I19" s="31"/>
      <c r="J19" s="31"/>
      <c r="K19" s="102"/>
      <c r="L19" s="32"/>
      <c r="M19" s="32"/>
      <c r="N19" s="32"/>
      <c r="O19" s="32"/>
      <c r="P19" s="32"/>
      <c r="Q19" s="32"/>
      <c r="R19" s="32"/>
      <c r="S19" s="32">
        <v>800</v>
      </c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3">
        <f>SUM(I19:AF19)</f>
        <v>800</v>
      </c>
      <c r="AH19" s="32"/>
      <c r="AI19" s="32"/>
      <c r="AJ19" s="32">
        <v>10000</v>
      </c>
      <c r="AK19" s="33">
        <v>10000</v>
      </c>
      <c r="AL19" s="32">
        <v>5000</v>
      </c>
      <c r="AM19" s="32"/>
      <c r="AN19" s="32"/>
      <c r="AO19" s="32">
        <v>21350</v>
      </c>
      <c r="AP19" s="33">
        <f t="shared" ref="AP19" si="0">SUM(AL19:AO19)</f>
        <v>26350</v>
      </c>
      <c r="AQ19" s="32"/>
      <c r="AR19" s="33"/>
      <c r="AS19" s="32"/>
      <c r="AT19" s="33"/>
      <c r="AU19" s="32">
        <v>20000</v>
      </c>
      <c r="AV19" s="32">
        <v>37000</v>
      </c>
      <c r="AW19" s="32"/>
      <c r="AX19" s="32">
        <v>5000</v>
      </c>
      <c r="AY19" s="32"/>
      <c r="AZ19" s="32">
        <v>15000</v>
      </c>
      <c r="BA19" s="32"/>
      <c r="BB19" s="32"/>
      <c r="BC19" s="32">
        <v>10000</v>
      </c>
      <c r="BD19" s="32">
        <v>10000</v>
      </c>
      <c r="BE19" s="32"/>
      <c r="BF19" s="32"/>
      <c r="BG19" s="33">
        <f>SUM(AU19:BF19)</f>
        <v>97000</v>
      </c>
      <c r="BH19" s="32"/>
      <c r="BI19" s="33"/>
      <c r="BJ19" s="32">
        <v>5000</v>
      </c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3">
        <f>SUM(BJ19:BZ19)</f>
        <v>5000</v>
      </c>
      <c r="CC19" s="32">
        <v>2000</v>
      </c>
      <c r="CD19" s="33">
        <v>2000</v>
      </c>
      <c r="CE19" s="32"/>
      <c r="CF19" s="33"/>
      <c r="CG19" s="74"/>
      <c r="CH19" s="75"/>
    </row>
    <row r="20" spans="1:86" ht="15" customHeight="1" x14ac:dyDescent="0.35">
      <c r="A20" s="19" t="s">
        <v>56</v>
      </c>
      <c r="B20" s="165" t="s">
        <v>57</v>
      </c>
      <c r="C20" s="166"/>
      <c r="D20" s="166"/>
      <c r="E20" s="166"/>
      <c r="F20" s="167"/>
      <c r="G20" s="20">
        <f>SUM(AG20+AK20+AP20+AR20+AT20+BG20+BI20+CB20+CD20+CF20+CG20+CH20)</f>
        <v>5000</v>
      </c>
      <c r="H20" s="28"/>
      <c r="I20" s="31"/>
      <c r="J20" s="31"/>
      <c r="K20" s="10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3"/>
      <c r="AH20" s="32"/>
      <c r="AI20" s="32"/>
      <c r="AJ20" s="32"/>
      <c r="AK20" s="33"/>
      <c r="AL20" s="32"/>
      <c r="AM20" s="32"/>
      <c r="AN20" s="32"/>
      <c r="AO20" s="32"/>
      <c r="AP20" s="33"/>
      <c r="AQ20" s="32"/>
      <c r="AR20" s="33"/>
      <c r="AS20" s="32"/>
      <c r="AT20" s="33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3"/>
      <c r="BH20" s="32"/>
      <c r="BI20" s="33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3"/>
      <c r="CC20" s="32"/>
      <c r="CD20" s="33"/>
      <c r="CE20" s="32"/>
      <c r="CF20" s="33"/>
      <c r="CG20" s="74"/>
      <c r="CH20" s="75">
        <v>5000</v>
      </c>
    </row>
    <row r="21" spans="1:86" ht="15" customHeight="1" x14ac:dyDescent="0.35">
      <c r="A21" s="19" t="s">
        <v>58</v>
      </c>
      <c r="B21" s="165" t="s">
        <v>59</v>
      </c>
      <c r="C21" s="166"/>
      <c r="D21" s="166"/>
      <c r="E21" s="166"/>
      <c r="F21" s="167"/>
      <c r="G21" s="20">
        <f>SUM(AG21+AK21+AP21+AR21+AT21+BG21+BI21+CB21+CD21+CF21+CG21+CH21)</f>
        <v>0</v>
      </c>
      <c r="H21" s="28"/>
      <c r="I21" s="31"/>
      <c r="J21" s="31"/>
      <c r="K21" s="10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3"/>
      <c r="AH21" s="32"/>
      <c r="AI21" s="32"/>
      <c r="AJ21" s="32"/>
      <c r="AK21" s="33"/>
      <c r="AL21" s="32"/>
      <c r="AM21" s="32"/>
      <c r="AN21" s="32"/>
      <c r="AO21" s="32"/>
      <c r="AP21" s="33"/>
      <c r="AQ21" s="32"/>
      <c r="AR21" s="33"/>
      <c r="AS21" s="32"/>
      <c r="AT21" s="33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3"/>
      <c r="BH21" s="32"/>
      <c r="BI21" s="33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3"/>
      <c r="CC21" s="32"/>
      <c r="CD21" s="33"/>
      <c r="CE21" s="32"/>
      <c r="CF21" s="33"/>
      <c r="CG21" s="74"/>
      <c r="CH21" s="75"/>
    </row>
    <row r="22" spans="1:86" s="1" customFormat="1" ht="15" customHeight="1" x14ac:dyDescent="0.35">
      <c r="A22" s="55" t="s">
        <v>34</v>
      </c>
      <c r="B22" s="168" t="s">
        <v>35</v>
      </c>
      <c r="C22" s="169"/>
      <c r="D22" s="169"/>
      <c r="E22" s="169"/>
      <c r="F22" s="170"/>
      <c r="G22" s="56">
        <f>SUM(G23:G25)</f>
        <v>500</v>
      </c>
      <c r="H22" s="42"/>
      <c r="I22" s="43"/>
      <c r="J22" s="43"/>
      <c r="K22" s="103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5"/>
      <c r="AH22" s="44"/>
      <c r="AI22" s="44"/>
      <c r="AJ22" s="44"/>
      <c r="AK22" s="45"/>
      <c r="AL22" s="44"/>
      <c r="AM22" s="44"/>
      <c r="AN22" s="44"/>
      <c r="AO22" s="44"/>
      <c r="AP22" s="45"/>
      <c r="AQ22" s="44"/>
      <c r="AR22" s="45"/>
      <c r="AS22" s="44"/>
      <c r="AT22" s="45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5"/>
      <c r="BH22" s="44"/>
      <c r="BI22" s="45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5"/>
      <c r="CC22" s="44"/>
      <c r="CD22" s="45"/>
      <c r="CE22" s="44"/>
      <c r="CF22" s="45"/>
      <c r="CG22" s="76"/>
      <c r="CH22" s="77"/>
    </row>
    <row r="23" spans="1:86" ht="15" customHeight="1" x14ac:dyDescent="0.35">
      <c r="A23" s="19" t="s">
        <v>60</v>
      </c>
      <c r="B23" s="165" t="s">
        <v>124</v>
      </c>
      <c r="C23" s="166"/>
      <c r="D23" s="166"/>
      <c r="E23" s="166"/>
      <c r="F23" s="167"/>
      <c r="G23" s="20">
        <f>SUM(AG23+AK23+AP23+AR23+AT23+BG23+BI23+CB23+CD23+CF23+CG23+CH23)</f>
        <v>0</v>
      </c>
      <c r="H23" s="28"/>
      <c r="I23" s="31"/>
      <c r="J23" s="31"/>
      <c r="K23" s="10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3"/>
      <c r="AH23" s="32"/>
      <c r="AI23" s="32"/>
      <c r="AJ23" s="32"/>
      <c r="AK23" s="33"/>
      <c r="AL23" s="32"/>
      <c r="AM23" s="32"/>
      <c r="AN23" s="32"/>
      <c r="AO23" s="32"/>
      <c r="AP23" s="33"/>
      <c r="AQ23" s="32"/>
      <c r="AR23" s="33"/>
      <c r="AS23" s="32"/>
      <c r="AT23" s="33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3"/>
      <c r="BH23" s="32"/>
      <c r="BI23" s="33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3"/>
      <c r="CC23" s="32"/>
      <c r="CD23" s="33"/>
      <c r="CE23" s="32"/>
      <c r="CF23" s="33"/>
      <c r="CG23" s="74"/>
      <c r="CH23" s="75"/>
    </row>
    <row r="24" spans="1:86" ht="15" customHeight="1" x14ac:dyDescent="0.35">
      <c r="A24" s="19" t="s">
        <v>61</v>
      </c>
      <c r="B24" s="165" t="s">
        <v>63</v>
      </c>
      <c r="C24" s="166"/>
      <c r="D24" s="166"/>
      <c r="E24" s="166"/>
      <c r="F24" s="167"/>
      <c r="G24" s="20">
        <f>SUM(AG24+AK24+AP24+AR24+AT24+BG24+BI24+CB24+CD24+CF24+CG24+CH24)</f>
        <v>0</v>
      </c>
      <c r="H24" s="28"/>
      <c r="I24" s="31"/>
      <c r="J24" s="31"/>
      <c r="K24" s="10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3"/>
      <c r="AH24" s="32"/>
      <c r="AI24" s="32"/>
      <c r="AJ24" s="32"/>
      <c r="AK24" s="33"/>
      <c r="AL24" s="32"/>
      <c r="AM24" s="32"/>
      <c r="AN24" s="32"/>
      <c r="AO24" s="32"/>
      <c r="AP24" s="33"/>
      <c r="AQ24" s="32"/>
      <c r="AR24" s="33"/>
      <c r="AS24" s="32"/>
      <c r="AT24" s="33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3"/>
      <c r="BH24" s="32"/>
      <c r="BI24" s="33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3"/>
      <c r="CC24" s="32"/>
      <c r="CD24" s="33"/>
      <c r="CE24" s="32"/>
      <c r="CF24" s="33"/>
      <c r="CG24" s="74"/>
      <c r="CH24" s="75"/>
    </row>
    <row r="25" spans="1:86" ht="15" customHeight="1" x14ac:dyDescent="0.35">
      <c r="A25" s="19" t="s">
        <v>62</v>
      </c>
      <c r="B25" s="165" t="s">
        <v>64</v>
      </c>
      <c r="C25" s="166"/>
      <c r="D25" s="166"/>
      <c r="E25" s="166"/>
      <c r="F25" s="167"/>
      <c r="G25" s="20">
        <f>SUM(AG25+AK25+AP25+AR25+AT25+BG25+BI25+CB25+CD25+CF25+CG25+CH25)</f>
        <v>500</v>
      </c>
      <c r="H25" s="28"/>
      <c r="I25" s="31"/>
      <c r="J25" s="31"/>
      <c r="K25" s="10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3"/>
      <c r="AH25" s="32"/>
      <c r="AI25" s="32"/>
      <c r="AJ25" s="32"/>
      <c r="AK25" s="33"/>
      <c r="AL25" s="32"/>
      <c r="AM25" s="32"/>
      <c r="AN25" s="32"/>
      <c r="AO25" s="32"/>
      <c r="AP25" s="33"/>
      <c r="AQ25" s="32"/>
      <c r="AR25" s="33"/>
      <c r="AS25" s="32"/>
      <c r="AT25" s="33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3"/>
      <c r="BH25" s="32"/>
      <c r="BI25" s="33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3"/>
      <c r="CC25" s="32"/>
      <c r="CD25" s="33"/>
      <c r="CE25" s="32"/>
      <c r="CF25" s="33"/>
      <c r="CG25" s="74"/>
      <c r="CH25" s="75">
        <v>500</v>
      </c>
    </row>
    <row r="26" spans="1:86" s="1" customFormat="1" ht="15" customHeight="1" thickBot="1" x14ac:dyDescent="0.4">
      <c r="A26" s="46" t="s">
        <v>10</v>
      </c>
      <c r="B26" s="168" t="s">
        <v>11</v>
      </c>
      <c r="C26" s="169"/>
      <c r="D26" s="169"/>
      <c r="E26" s="169"/>
      <c r="F26" s="170"/>
      <c r="G26" s="54">
        <v>0</v>
      </c>
      <c r="H26" s="42"/>
      <c r="I26" s="43"/>
      <c r="J26" s="43"/>
      <c r="K26" s="103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5"/>
      <c r="AH26" s="44"/>
      <c r="AI26" s="44"/>
      <c r="AJ26" s="44"/>
      <c r="AK26" s="45"/>
      <c r="AL26" s="44"/>
      <c r="AM26" s="44"/>
      <c r="AN26" s="44"/>
      <c r="AO26" s="44"/>
      <c r="AP26" s="45"/>
      <c r="AQ26" s="44"/>
      <c r="AR26" s="45"/>
      <c r="AS26" s="44"/>
      <c r="AT26" s="45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5"/>
      <c r="BH26" s="44"/>
      <c r="BI26" s="45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5"/>
      <c r="CC26" s="44"/>
      <c r="CD26" s="45"/>
      <c r="CE26" s="44"/>
      <c r="CF26" s="45"/>
      <c r="CG26" s="76"/>
      <c r="CH26" s="77"/>
    </row>
    <row r="27" spans="1:86" ht="19.75" customHeight="1" thickBot="1" x14ac:dyDescent="0.45">
      <c r="A27" s="22"/>
      <c r="B27" s="151" t="s">
        <v>27</v>
      </c>
      <c r="C27" s="151"/>
      <c r="D27" s="151"/>
      <c r="E27" s="151"/>
      <c r="F27" s="152"/>
      <c r="G27" s="71">
        <f>G7+G9+G11+G13+G16+G22+G26</f>
        <v>2155821.85</v>
      </c>
      <c r="H27" s="28"/>
      <c r="I27" s="38">
        <f t="shared" ref="I27:S27" si="1">SUM(I7:I26)</f>
        <v>9300</v>
      </c>
      <c r="J27" s="38">
        <f t="shared" ref="J27" si="2">SUM(J7:J26)</f>
        <v>0</v>
      </c>
      <c r="K27" s="38">
        <f>SUM(K7:K26)</f>
        <v>2223</v>
      </c>
      <c r="L27" s="38">
        <f t="shared" si="1"/>
        <v>16280</v>
      </c>
      <c r="M27" s="38">
        <f t="shared" si="1"/>
        <v>9300</v>
      </c>
      <c r="N27" s="38">
        <f t="shared" si="1"/>
        <v>7700</v>
      </c>
      <c r="O27" s="38">
        <f>SUM(O7:O26)</f>
        <v>1845</v>
      </c>
      <c r="P27" s="38">
        <f t="shared" si="1"/>
        <v>5500</v>
      </c>
      <c r="Q27" s="38">
        <f>SUM(Q7:Q26)</f>
        <v>1988</v>
      </c>
      <c r="R27" s="38">
        <f>SUM(R7:R26)</f>
        <v>2201</v>
      </c>
      <c r="S27" s="38">
        <f t="shared" si="1"/>
        <v>27000</v>
      </c>
      <c r="T27" s="38">
        <f>T8+T10+T17</f>
        <v>0</v>
      </c>
      <c r="U27" s="38">
        <f t="shared" ref="U27:AK27" si="3">SUM(U7:U26)</f>
        <v>4625</v>
      </c>
      <c r="V27" s="38">
        <f t="shared" si="3"/>
        <v>4000</v>
      </c>
      <c r="W27" s="38">
        <f t="shared" si="3"/>
        <v>1000</v>
      </c>
      <c r="X27" s="38">
        <f t="shared" si="3"/>
        <v>0</v>
      </c>
      <c r="Y27" s="38">
        <f t="shared" si="3"/>
        <v>0</v>
      </c>
      <c r="Z27" s="38">
        <f>SUM(Z7:Z26)</f>
        <v>1970</v>
      </c>
      <c r="AA27" s="38">
        <f>SUM(AA7:AA26)</f>
        <v>1970</v>
      </c>
      <c r="AB27" s="38">
        <f t="shared" si="3"/>
        <v>4500</v>
      </c>
      <c r="AC27" s="38">
        <f>SUM(AC7:AC26)</f>
        <v>1597</v>
      </c>
      <c r="AD27" s="38">
        <f t="shared" ref="AD27" si="4">SUM(AD7:AD26)</f>
        <v>6000</v>
      </c>
      <c r="AE27" s="38">
        <f>SUM(AE7:AE26)</f>
        <v>1650</v>
      </c>
      <c r="AF27" s="38">
        <f>SUM(AF7:AF26)</f>
        <v>2101</v>
      </c>
      <c r="AG27" s="72">
        <f t="shared" si="3"/>
        <v>112750</v>
      </c>
      <c r="AH27" s="38">
        <f t="shared" si="3"/>
        <v>30000</v>
      </c>
      <c r="AI27" s="38">
        <f t="shared" si="3"/>
        <v>0</v>
      </c>
      <c r="AJ27" s="38">
        <f>SUM(AJ7:AJ26)</f>
        <v>30000</v>
      </c>
      <c r="AK27" s="72">
        <f t="shared" si="3"/>
        <v>60000</v>
      </c>
      <c r="AL27" s="38">
        <f t="shared" ref="AL27:AQ27" si="5">SUM(AL7:AL26)</f>
        <v>35000</v>
      </c>
      <c r="AM27" s="63">
        <f t="shared" si="5"/>
        <v>21500</v>
      </c>
      <c r="AN27" s="63">
        <f t="shared" si="5"/>
        <v>80000</v>
      </c>
      <c r="AO27" s="63">
        <f>SUM(AO7:AO26)</f>
        <v>49700</v>
      </c>
      <c r="AP27" s="86">
        <f>SUM(AP7:AP26)</f>
        <v>186200</v>
      </c>
      <c r="AQ27" s="38">
        <f t="shared" si="5"/>
        <v>7000</v>
      </c>
      <c r="AR27" s="39">
        <f>AQ27</f>
        <v>7000</v>
      </c>
      <c r="AS27" s="38">
        <f t="shared" ref="AS27:BG27" si="6">SUM(AS7:AS26)</f>
        <v>1500</v>
      </c>
      <c r="AT27" s="39">
        <f t="shared" si="6"/>
        <v>1500</v>
      </c>
      <c r="AU27" s="38">
        <f t="shared" si="6"/>
        <v>130000</v>
      </c>
      <c r="AV27" s="38">
        <f t="shared" si="6"/>
        <v>147000</v>
      </c>
      <c r="AW27" s="38">
        <f t="shared" si="6"/>
        <v>85000</v>
      </c>
      <c r="AX27" s="38">
        <f t="shared" si="6"/>
        <v>25000</v>
      </c>
      <c r="AY27" s="38">
        <f t="shared" si="6"/>
        <v>55000</v>
      </c>
      <c r="AZ27" s="38">
        <f t="shared" si="6"/>
        <v>100000</v>
      </c>
      <c r="BA27" s="38">
        <f t="shared" si="6"/>
        <v>3000</v>
      </c>
      <c r="BB27" s="38">
        <f t="shared" si="6"/>
        <v>30000</v>
      </c>
      <c r="BC27" s="38">
        <f t="shared" si="6"/>
        <v>31500</v>
      </c>
      <c r="BD27" s="38">
        <f t="shared" si="6"/>
        <v>16500</v>
      </c>
      <c r="BE27" s="38">
        <f t="shared" si="6"/>
        <v>40000</v>
      </c>
      <c r="BF27" s="63">
        <f t="shared" si="6"/>
        <v>53265</v>
      </c>
      <c r="BG27" s="72">
        <f t="shared" si="6"/>
        <v>716265</v>
      </c>
      <c r="BH27" s="38">
        <f>SUM(BH7:BH26)</f>
        <v>15000</v>
      </c>
      <c r="BI27" s="39">
        <f>BH27</f>
        <v>15000</v>
      </c>
      <c r="BJ27" s="38">
        <f t="shared" ref="BJ27:BZ27" si="7">SUM(BJ7:BJ26)</f>
        <v>35000</v>
      </c>
      <c r="BK27" s="38">
        <f t="shared" si="7"/>
        <v>6500</v>
      </c>
      <c r="BL27" s="38">
        <f>SUM(BL7:BL26)</f>
        <v>9000</v>
      </c>
      <c r="BM27" s="38">
        <f t="shared" si="7"/>
        <v>5000</v>
      </c>
      <c r="BN27" s="38">
        <f>SUM(BN7:BN26)</f>
        <v>4000</v>
      </c>
      <c r="BO27" s="38">
        <f>SUM(BO7:BO26)</f>
        <v>20000</v>
      </c>
      <c r="BP27" s="38">
        <f t="shared" si="7"/>
        <v>13500</v>
      </c>
      <c r="BQ27" s="38">
        <f t="shared" si="7"/>
        <v>7000</v>
      </c>
      <c r="BR27" s="38">
        <f t="shared" si="7"/>
        <v>5000</v>
      </c>
      <c r="BS27" s="38">
        <f t="shared" si="7"/>
        <v>5000</v>
      </c>
      <c r="BT27" s="38">
        <f>SUM(BT7:BT26)</f>
        <v>15000</v>
      </c>
      <c r="BU27" s="38">
        <f>SUM(BU7:BU26)</f>
        <v>15000</v>
      </c>
      <c r="BV27" s="38">
        <f>SUM(BV7:BV26)</f>
        <v>20000</v>
      </c>
      <c r="BW27" s="38">
        <f t="shared" si="7"/>
        <v>3000</v>
      </c>
      <c r="BX27" s="38">
        <f t="shared" si="7"/>
        <v>12000</v>
      </c>
      <c r="BY27" s="38">
        <f t="shared" si="7"/>
        <v>23112.85</v>
      </c>
      <c r="BZ27" s="38">
        <f t="shared" si="7"/>
        <v>2000</v>
      </c>
      <c r="CA27" s="63">
        <f>SUM(CA7:CA26)</f>
        <v>23800</v>
      </c>
      <c r="CB27" s="86">
        <f>SUM(CB7:CB26)</f>
        <v>223912.85</v>
      </c>
      <c r="CC27" s="38">
        <f>SUM(CC7:CC26)</f>
        <v>19494</v>
      </c>
      <c r="CD27" s="39">
        <f>CC27</f>
        <v>19494</v>
      </c>
      <c r="CE27" s="38">
        <f>SUM(CE7:CE26)</f>
        <v>50000</v>
      </c>
      <c r="CF27" s="39">
        <f>CE27</f>
        <v>50000</v>
      </c>
      <c r="CG27" s="82">
        <f>SUM(CG7:CG26)</f>
        <v>620000</v>
      </c>
      <c r="CH27" s="83">
        <f>SUM(CH7:CH26)</f>
        <v>143700</v>
      </c>
    </row>
    <row r="28" spans="1:86" ht="19.5" x14ac:dyDescent="0.45">
      <c r="A28" s="3"/>
      <c r="B28" s="153"/>
      <c r="C28" s="153"/>
      <c r="D28" s="153"/>
      <c r="E28" s="153"/>
      <c r="F28" s="153"/>
      <c r="G28" s="4"/>
      <c r="H28" s="28"/>
      <c r="I28" s="35"/>
      <c r="J28" s="35"/>
      <c r="K28" s="105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/>
      <c r="AH28" s="36"/>
      <c r="AI28" s="36"/>
      <c r="AJ28" s="36"/>
      <c r="AK28" s="37"/>
      <c r="AL28" s="36"/>
      <c r="AM28" s="36"/>
      <c r="AN28" s="36"/>
      <c r="AO28" s="36"/>
      <c r="AP28" s="37"/>
      <c r="AQ28" s="36"/>
      <c r="AR28" s="37"/>
      <c r="AS28" s="36"/>
      <c r="AT28" s="37"/>
      <c r="AU28" s="78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7"/>
      <c r="BH28" s="36"/>
      <c r="BI28" s="37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7"/>
      <c r="CC28" s="36"/>
      <c r="CD28" s="37"/>
      <c r="CE28" s="36"/>
      <c r="CF28" s="37"/>
      <c r="CG28" s="78"/>
      <c r="CH28" s="79"/>
    </row>
    <row r="29" spans="1:86" ht="27.25" customHeight="1" x14ac:dyDescent="0.45">
      <c r="A29" s="154" t="s">
        <v>25</v>
      </c>
      <c r="B29" s="154"/>
      <c r="C29" s="154"/>
      <c r="D29" s="154"/>
      <c r="E29" s="154"/>
      <c r="F29" s="154"/>
      <c r="G29" s="23"/>
      <c r="H29" s="28"/>
      <c r="I29" s="31"/>
      <c r="J29" s="31"/>
      <c r="K29" s="10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3"/>
      <c r="AH29" s="32"/>
      <c r="AI29" s="32"/>
      <c r="AJ29" s="32"/>
      <c r="AK29" s="33"/>
      <c r="AL29" s="32"/>
      <c r="AM29" s="32"/>
      <c r="AN29" s="32"/>
      <c r="AO29" s="32"/>
      <c r="AP29" s="33"/>
      <c r="AQ29" s="32"/>
      <c r="AR29" s="33"/>
      <c r="AS29" s="32"/>
      <c r="AT29" s="33"/>
      <c r="AU29" s="74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3"/>
      <c r="BH29" s="32"/>
      <c r="BI29" s="33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3"/>
      <c r="CC29" s="32"/>
      <c r="CD29" s="33"/>
      <c r="CE29" s="32"/>
      <c r="CF29" s="33"/>
      <c r="CG29" s="74"/>
      <c r="CH29" s="75"/>
    </row>
    <row r="30" spans="1:86" ht="19.75" customHeight="1" x14ac:dyDescent="0.45">
      <c r="A30" s="24" t="s">
        <v>12</v>
      </c>
      <c r="B30" s="155" t="s">
        <v>36</v>
      </c>
      <c r="C30" s="155"/>
      <c r="D30" s="155"/>
      <c r="E30" s="155"/>
      <c r="F30" s="155"/>
      <c r="G30" s="25"/>
      <c r="H30" s="28"/>
      <c r="I30" s="31"/>
      <c r="J30" s="31"/>
      <c r="K30" s="10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2"/>
      <c r="AI30" s="32"/>
      <c r="AJ30" s="32"/>
      <c r="AK30" s="33"/>
      <c r="AL30" s="32"/>
      <c r="AM30" s="32"/>
      <c r="AN30" s="32"/>
      <c r="AO30" s="32"/>
      <c r="AP30" s="33"/>
      <c r="AQ30" s="32"/>
      <c r="AR30" s="33"/>
      <c r="AS30" s="32"/>
      <c r="AT30" s="33"/>
      <c r="AU30" s="74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3"/>
      <c r="BH30" s="32"/>
      <c r="BI30" s="33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3"/>
      <c r="CC30" s="32"/>
      <c r="CD30" s="33"/>
      <c r="CE30" s="32"/>
      <c r="CF30" s="33"/>
      <c r="CG30" s="74"/>
      <c r="CH30" s="75"/>
    </row>
    <row r="31" spans="1:86" s="1" customFormat="1" ht="15" customHeight="1" x14ac:dyDescent="0.35">
      <c r="A31" s="40" t="s">
        <v>13</v>
      </c>
      <c r="B31" s="156" t="s">
        <v>37</v>
      </c>
      <c r="C31" s="157"/>
      <c r="D31" s="157"/>
      <c r="E31" s="157"/>
      <c r="F31" s="158"/>
      <c r="G31" s="41">
        <f>SUM(G32:G34)</f>
        <v>690163.72</v>
      </c>
      <c r="H31" s="42"/>
      <c r="I31" s="43"/>
      <c r="J31" s="43"/>
      <c r="K31" s="103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33"/>
      <c r="AH31" s="44"/>
      <c r="AI31" s="44"/>
      <c r="AJ31" s="44"/>
      <c r="AK31" s="45"/>
      <c r="AL31" s="44"/>
      <c r="AM31" s="44"/>
      <c r="AN31" s="44"/>
      <c r="AO31" s="44"/>
      <c r="AP31" s="45"/>
      <c r="AQ31" s="44"/>
      <c r="AR31" s="45"/>
      <c r="AS31" s="44"/>
      <c r="AT31" s="45"/>
      <c r="AU31" s="76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5"/>
      <c r="BH31" s="44"/>
      <c r="BI31" s="45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5"/>
      <c r="CC31" s="44"/>
      <c r="CD31" s="45"/>
      <c r="CE31" s="44"/>
      <c r="CF31" s="45"/>
      <c r="CG31" s="76"/>
      <c r="CH31" s="77"/>
    </row>
    <row r="32" spans="1:86" ht="15" customHeight="1" x14ac:dyDescent="0.35">
      <c r="A32" s="11" t="s">
        <v>65</v>
      </c>
      <c r="B32" s="148" t="s">
        <v>66</v>
      </c>
      <c r="C32" s="149"/>
      <c r="D32" s="149"/>
      <c r="E32" s="149"/>
      <c r="F32" s="150"/>
      <c r="G32" s="27">
        <f>SUM(AG32+AK32+AP32+AR32+AT32+BG32+BI32+CB32+CD32+CF32+CG32+CH32)</f>
        <v>559706.72</v>
      </c>
      <c r="H32" s="28"/>
      <c r="I32" s="31"/>
      <c r="J32" s="31"/>
      <c r="K32" s="10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3"/>
      <c r="AH32" s="32"/>
      <c r="AI32" s="32"/>
      <c r="AJ32" s="32"/>
      <c r="AK32" s="33"/>
      <c r="AL32" s="32"/>
      <c r="AM32" s="32"/>
      <c r="AN32" s="32"/>
      <c r="AO32" s="32"/>
      <c r="AP32" s="33"/>
      <c r="AQ32" s="32"/>
      <c r="AR32" s="33"/>
      <c r="AS32" s="32"/>
      <c r="AT32" s="33"/>
      <c r="AU32" s="74">
        <v>3000</v>
      </c>
      <c r="AV32" s="32">
        <v>3000</v>
      </c>
      <c r="AW32" s="32">
        <v>3000</v>
      </c>
      <c r="AX32" s="32">
        <v>2000</v>
      </c>
      <c r="AY32" s="32"/>
      <c r="AZ32" s="32">
        <v>3000</v>
      </c>
      <c r="BA32" s="32"/>
      <c r="BB32" s="32">
        <v>2000</v>
      </c>
      <c r="BC32" s="32"/>
      <c r="BD32" s="32"/>
      <c r="BE32" s="32"/>
      <c r="BF32" s="32"/>
      <c r="BG32" s="33">
        <f>SUM(AU32:BF32)</f>
        <v>16000</v>
      </c>
      <c r="BH32" s="32"/>
      <c r="BI32" s="33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>
        <v>10215.719999999999</v>
      </c>
      <c r="BZ32" s="32"/>
      <c r="CA32" s="32"/>
      <c r="CB32" s="33">
        <f>SUM(BJ32:BZ32)</f>
        <v>10215.719999999999</v>
      </c>
      <c r="CC32" s="32"/>
      <c r="CD32" s="33"/>
      <c r="CE32" s="32"/>
      <c r="CF32" s="33"/>
      <c r="CG32" s="74">
        <v>533491</v>
      </c>
      <c r="CH32" s="75"/>
    </row>
    <row r="33" spans="1:86" ht="15" customHeight="1" x14ac:dyDescent="0.35">
      <c r="A33" s="11" t="s">
        <v>67</v>
      </c>
      <c r="B33" s="148" t="s">
        <v>68</v>
      </c>
      <c r="C33" s="149"/>
      <c r="D33" s="149"/>
      <c r="E33" s="149"/>
      <c r="F33" s="150"/>
      <c r="G33" s="27">
        <f>SUM(AG33+AK33+AP33+AR33+AT33+BG33+BI33+CB33+CD33+CF33+CG33+CH33)</f>
        <v>70600</v>
      </c>
      <c r="H33" s="28"/>
      <c r="I33" s="31"/>
      <c r="J33" s="31"/>
      <c r="K33" s="10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3"/>
      <c r="AH33" s="32"/>
      <c r="AI33" s="32"/>
      <c r="AJ33" s="32"/>
      <c r="AK33" s="33"/>
      <c r="AL33" s="32"/>
      <c r="AM33" s="32"/>
      <c r="AN33" s="32"/>
      <c r="AO33" s="32"/>
      <c r="AP33" s="33"/>
      <c r="AQ33" s="32"/>
      <c r="AR33" s="33"/>
      <c r="AS33" s="32"/>
      <c r="AT33" s="33"/>
      <c r="AU33" s="74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3"/>
      <c r="BH33" s="32"/>
      <c r="BI33" s="33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3"/>
      <c r="CC33" s="32"/>
      <c r="CD33" s="33"/>
      <c r="CE33" s="32"/>
      <c r="CF33" s="33"/>
      <c r="CG33" s="74">
        <v>70600</v>
      </c>
      <c r="CH33" s="75"/>
    </row>
    <row r="34" spans="1:86" ht="15" customHeight="1" x14ac:dyDescent="0.35">
      <c r="A34" s="11" t="s">
        <v>69</v>
      </c>
      <c r="B34" s="148" t="s">
        <v>125</v>
      </c>
      <c r="C34" s="149"/>
      <c r="D34" s="149"/>
      <c r="E34" s="149"/>
      <c r="F34" s="150"/>
      <c r="G34" s="27">
        <f>SUM(AG34+AK34+AP34+AR34+AT34+BG34+BI34+CB34+CD34+CF34+CG34+CH34)</f>
        <v>59857</v>
      </c>
      <c r="H34" s="28"/>
      <c r="I34" s="31"/>
      <c r="J34" s="31"/>
      <c r="K34" s="10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3"/>
      <c r="AH34" s="32"/>
      <c r="AI34" s="32"/>
      <c r="AJ34" s="32"/>
      <c r="AK34" s="33"/>
      <c r="AL34" s="32"/>
      <c r="AM34" s="32"/>
      <c r="AN34" s="32"/>
      <c r="AO34" s="32"/>
      <c r="AP34" s="33"/>
      <c r="AQ34" s="32"/>
      <c r="AR34" s="33"/>
      <c r="AS34" s="32"/>
      <c r="AT34" s="33"/>
      <c r="AU34" s="74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3"/>
      <c r="BH34" s="32"/>
      <c r="BI34" s="33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3"/>
      <c r="CC34" s="32"/>
      <c r="CD34" s="33"/>
      <c r="CE34" s="32"/>
      <c r="CF34" s="33"/>
      <c r="CG34" s="74">
        <v>59857</v>
      </c>
      <c r="CH34" s="75"/>
    </row>
    <row r="35" spans="1:86" s="1" customFormat="1" ht="22.75" customHeight="1" x14ac:dyDescent="0.35">
      <c r="A35" s="46" t="s">
        <v>14</v>
      </c>
      <c r="B35" s="156" t="s">
        <v>38</v>
      </c>
      <c r="C35" s="157"/>
      <c r="D35" s="157"/>
      <c r="E35" s="157"/>
      <c r="F35" s="158"/>
      <c r="G35" s="41">
        <f>SUM(G36:G42)</f>
        <v>1550481.13</v>
      </c>
      <c r="H35" s="42"/>
      <c r="I35" s="43"/>
      <c r="J35" s="43"/>
      <c r="K35" s="103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5"/>
      <c r="AH35" s="44"/>
      <c r="AI35" s="44"/>
      <c r="AJ35" s="44"/>
      <c r="AK35" s="45"/>
      <c r="AL35" s="44"/>
      <c r="AM35" s="44"/>
      <c r="AN35" s="44"/>
      <c r="AO35" s="44"/>
      <c r="AP35" s="45"/>
      <c r="AQ35" s="44"/>
      <c r="AR35" s="45"/>
      <c r="AS35" s="44"/>
      <c r="AT35" s="45"/>
      <c r="AU35" s="76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5"/>
      <c r="BH35" s="44"/>
      <c r="BI35" s="45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5"/>
      <c r="CC35" s="44"/>
      <c r="CD35" s="45"/>
      <c r="CE35" s="44"/>
      <c r="CF35" s="45"/>
      <c r="CG35" s="76"/>
      <c r="CH35" s="77"/>
    </row>
    <row r="36" spans="1:86" ht="22.75" customHeight="1" x14ac:dyDescent="0.35">
      <c r="A36" s="5" t="s">
        <v>75</v>
      </c>
      <c r="B36" s="148" t="s">
        <v>76</v>
      </c>
      <c r="C36" s="149"/>
      <c r="D36" s="149"/>
      <c r="E36" s="149"/>
      <c r="F36" s="150"/>
      <c r="G36" s="27">
        <f t="shared" ref="G36:G42" si="8">SUM(AG36+AK36+AP36+AR36+AT36+BG36+BI36+CB36+CD36+CF36+CG36+CH36)</f>
        <v>50800</v>
      </c>
      <c r="H36" s="28"/>
      <c r="I36" s="31"/>
      <c r="J36" s="31"/>
      <c r="K36" s="102"/>
      <c r="L36" s="32">
        <v>600</v>
      </c>
      <c r="M36" s="32"/>
      <c r="N36" s="65"/>
      <c r="O36" s="65"/>
      <c r="P36" s="32"/>
      <c r="Q36" s="32"/>
      <c r="R36" s="32"/>
      <c r="S36" s="32">
        <v>3000</v>
      </c>
      <c r="T36" s="32">
        <v>0</v>
      </c>
      <c r="U36" s="32"/>
      <c r="V36" s="32"/>
      <c r="W36" s="32"/>
      <c r="X36" s="32"/>
      <c r="Y36" s="32"/>
      <c r="Z36" s="32"/>
      <c r="AA36" s="32"/>
      <c r="AB36" s="32"/>
      <c r="AC36" s="32"/>
      <c r="AD36" s="32">
        <v>600</v>
      </c>
      <c r="AE36" s="32"/>
      <c r="AF36" s="32"/>
      <c r="AG36" s="33">
        <f>SUM(I36:AF36)</f>
        <v>4200</v>
      </c>
      <c r="AH36" s="32"/>
      <c r="AI36" s="32"/>
      <c r="AJ36" s="32"/>
      <c r="AK36" s="33"/>
      <c r="AL36" s="32"/>
      <c r="AM36" s="32"/>
      <c r="AN36" s="32"/>
      <c r="AO36" s="32"/>
      <c r="AP36" s="33"/>
      <c r="AQ36" s="32"/>
      <c r="AR36" s="33"/>
      <c r="AS36" s="32">
        <v>1500</v>
      </c>
      <c r="AT36" s="33">
        <f>SUM(AS36:AS36)</f>
        <v>1500</v>
      </c>
      <c r="AU36" s="74">
        <v>5500</v>
      </c>
      <c r="AV36" s="32">
        <v>2500</v>
      </c>
      <c r="AW36" s="32"/>
      <c r="AX36" s="32">
        <v>500</v>
      </c>
      <c r="AY36" s="32">
        <v>500</v>
      </c>
      <c r="AZ36" s="32">
        <v>2000</v>
      </c>
      <c r="BA36" s="32"/>
      <c r="BB36" s="32">
        <v>500</v>
      </c>
      <c r="BC36" s="32"/>
      <c r="BD36" s="32">
        <v>3000</v>
      </c>
      <c r="BE36" s="32"/>
      <c r="BF36" s="32"/>
      <c r="BG36" s="33">
        <f>SUM(AU36:BF36)</f>
        <v>14500</v>
      </c>
      <c r="BH36" s="32"/>
      <c r="BI36" s="33"/>
      <c r="BJ36" s="32">
        <v>2000</v>
      </c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>
        <v>2000</v>
      </c>
      <c r="CA36" s="32"/>
      <c r="CB36" s="33">
        <f>SUM(BJ36:BZ36)</f>
        <v>4000</v>
      </c>
      <c r="CC36" s="32"/>
      <c r="CD36" s="33"/>
      <c r="CE36" s="32"/>
      <c r="CF36" s="33"/>
      <c r="CG36" s="74">
        <v>26600</v>
      </c>
      <c r="CH36" s="75"/>
    </row>
    <row r="37" spans="1:86" ht="31.75" customHeight="1" x14ac:dyDescent="0.35">
      <c r="A37" s="5" t="s">
        <v>70</v>
      </c>
      <c r="B37" s="148" t="s">
        <v>77</v>
      </c>
      <c r="C37" s="149"/>
      <c r="D37" s="149"/>
      <c r="E37" s="149"/>
      <c r="F37" s="150"/>
      <c r="G37" s="27">
        <f t="shared" si="8"/>
        <v>11000</v>
      </c>
      <c r="H37" s="28"/>
      <c r="I37" s="31"/>
      <c r="J37" s="31"/>
      <c r="K37" s="10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3"/>
      <c r="AH37" s="32"/>
      <c r="AI37" s="32"/>
      <c r="AJ37" s="32"/>
      <c r="AK37" s="33"/>
      <c r="AL37" s="32"/>
      <c r="AM37" s="32"/>
      <c r="AN37" s="32"/>
      <c r="AO37" s="32"/>
      <c r="AP37" s="33"/>
      <c r="AQ37" s="32"/>
      <c r="AR37" s="33"/>
      <c r="AS37" s="32"/>
      <c r="AT37" s="33"/>
      <c r="AU37" s="74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3"/>
      <c r="BH37" s="32"/>
      <c r="BI37" s="33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3"/>
      <c r="CC37" s="32"/>
      <c r="CD37" s="33"/>
      <c r="CE37" s="32"/>
      <c r="CF37" s="33"/>
      <c r="CG37" s="74"/>
      <c r="CH37" s="75">
        <v>11000</v>
      </c>
    </row>
    <row r="38" spans="1:86" ht="22.75" customHeight="1" x14ac:dyDescent="0.35">
      <c r="A38" s="5" t="s">
        <v>71</v>
      </c>
      <c r="B38" s="148" t="s">
        <v>78</v>
      </c>
      <c r="C38" s="149"/>
      <c r="D38" s="149"/>
      <c r="E38" s="149"/>
      <c r="F38" s="150"/>
      <c r="G38" s="27">
        <f t="shared" si="8"/>
        <v>0</v>
      </c>
      <c r="H38" s="28"/>
      <c r="I38" s="31"/>
      <c r="J38" s="31"/>
      <c r="K38" s="10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3"/>
      <c r="AH38" s="32"/>
      <c r="AI38" s="32"/>
      <c r="AJ38" s="32"/>
      <c r="AK38" s="33"/>
      <c r="AL38" s="32"/>
      <c r="AM38" s="32"/>
      <c r="AN38" s="32"/>
      <c r="AO38" s="32"/>
      <c r="AP38" s="33"/>
      <c r="AQ38" s="32"/>
      <c r="AR38" s="33"/>
      <c r="AS38" s="32"/>
      <c r="AT38" s="33"/>
      <c r="AU38" s="74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3"/>
      <c r="BH38" s="32"/>
      <c r="BI38" s="33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3"/>
      <c r="CC38" s="32"/>
      <c r="CD38" s="33"/>
      <c r="CE38" s="32"/>
      <c r="CF38" s="33"/>
      <c r="CG38" s="74"/>
      <c r="CH38" s="75"/>
    </row>
    <row r="39" spans="1:86" ht="22.75" customHeight="1" x14ac:dyDescent="0.35">
      <c r="A39" s="5" t="s">
        <v>72</v>
      </c>
      <c r="B39" s="148" t="s">
        <v>79</v>
      </c>
      <c r="C39" s="149"/>
      <c r="D39" s="149"/>
      <c r="E39" s="149"/>
      <c r="F39" s="150"/>
      <c r="G39" s="27">
        <f t="shared" si="8"/>
        <v>418895</v>
      </c>
      <c r="H39" s="28"/>
      <c r="I39" s="31">
        <v>8800</v>
      </c>
      <c r="J39" s="31">
        <v>0</v>
      </c>
      <c r="K39" s="102">
        <v>2223</v>
      </c>
      <c r="L39" s="32">
        <v>9100</v>
      </c>
      <c r="M39" s="31">
        <v>8800</v>
      </c>
      <c r="N39" s="32">
        <v>7000</v>
      </c>
      <c r="O39" s="32">
        <v>1845</v>
      </c>
      <c r="P39" s="32">
        <v>5000</v>
      </c>
      <c r="Q39" s="32">
        <v>1988</v>
      </c>
      <c r="R39" s="32">
        <v>2201</v>
      </c>
      <c r="S39" s="32">
        <v>20300</v>
      </c>
      <c r="T39" s="32">
        <v>0</v>
      </c>
      <c r="U39" s="32"/>
      <c r="V39" s="32"/>
      <c r="W39" s="32"/>
      <c r="X39" s="32">
        <v>0</v>
      </c>
      <c r="Y39" s="32">
        <v>0</v>
      </c>
      <c r="Z39" s="32">
        <v>1970</v>
      </c>
      <c r="AA39" s="32">
        <v>1970</v>
      </c>
      <c r="AB39" s="32">
        <v>4000</v>
      </c>
      <c r="AC39" s="32">
        <v>1597</v>
      </c>
      <c r="AD39" s="32"/>
      <c r="AE39" s="32"/>
      <c r="AF39" s="32">
        <v>2101</v>
      </c>
      <c r="AG39" s="33">
        <f>SUM(I39:AF39)</f>
        <v>78895</v>
      </c>
      <c r="AH39" s="32">
        <v>30000</v>
      </c>
      <c r="AI39" s="32">
        <v>0</v>
      </c>
      <c r="AJ39" s="32">
        <v>30000</v>
      </c>
      <c r="AK39" s="33">
        <f>SUM(AH39:AJ39)</f>
        <v>60000</v>
      </c>
      <c r="AL39" s="32">
        <v>8000</v>
      </c>
      <c r="AM39" s="32">
        <v>4500</v>
      </c>
      <c r="AN39" s="32">
        <v>30000</v>
      </c>
      <c r="AO39" s="32">
        <v>20000</v>
      </c>
      <c r="AP39" s="33">
        <f>SUM(AL39:AO39)</f>
        <v>62500</v>
      </c>
      <c r="AQ39" s="32">
        <v>7000</v>
      </c>
      <c r="AR39" s="33">
        <f>SUM(AQ39)</f>
        <v>7000</v>
      </c>
      <c r="AS39" s="32"/>
      <c r="AT39" s="33"/>
      <c r="AU39" s="74">
        <v>55000</v>
      </c>
      <c r="AV39" s="32">
        <v>20000</v>
      </c>
      <c r="AW39" s="32">
        <v>30000</v>
      </c>
      <c r="AX39" s="32">
        <v>6000</v>
      </c>
      <c r="AY39" s="32">
        <v>12000</v>
      </c>
      <c r="AZ39" s="32">
        <v>19500</v>
      </c>
      <c r="BA39" s="32"/>
      <c r="BB39" s="32">
        <v>11000</v>
      </c>
      <c r="BC39" s="32">
        <v>16000</v>
      </c>
      <c r="BD39" s="32">
        <v>7000</v>
      </c>
      <c r="BE39" s="32">
        <v>5000</v>
      </c>
      <c r="BF39" s="32"/>
      <c r="BG39" s="33">
        <f>SUM(AU39:BF39)</f>
        <v>181500</v>
      </c>
      <c r="BH39" s="32"/>
      <c r="BI39" s="33"/>
      <c r="BJ39" s="32">
        <v>5000</v>
      </c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>
        <v>23800</v>
      </c>
      <c r="CB39" s="33">
        <f>SUM(BJ39:CA39)</f>
        <v>28800</v>
      </c>
      <c r="CC39" s="32"/>
      <c r="CD39" s="33"/>
      <c r="CE39" s="32"/>
      <c r="CF39" s="33"/>
      <c r="CG39" s="74"/>
      <c r="CH39" s="75">
        <v>200</v>
      </c>
    </row>
    <row r="40" spans="1:86" ht="22.75" customHeight="1" x14ac:dyDescent="0.35">
      <c r="A40" s="5" t="s">
        <v>73</v>
      </c>
      <c r="B40" s="148" t="s">
        <v>80</v>
      </c>
      <c r="C40" s="149"/>
      <c r="D40" s="149"/>
      <c r="E40" s="149"/>
      <c r="F40" s="150"/>
      <c r="G40" s="27">
        <f t="shared" si="8"/>
        <v>1025166.13</v>
      </c>
      <c r="H40" s="28"/>
      <c r="I40" s="31">
        <v>500</v>
      </c>
      <c r="J40" s="31"/>
      <c r="K40" s="102"/>
      <c r="L40" s="32">
        <v>6580</v>
      </c>
      <c r="M40" s="31">
        <v>500</v>
      </c>
      <c r="N40" s="32">
        <v>700</v>
      </c>
      <c r="O40" s="32"/>
      <c r="P40" s="32">
        <v>500</v>
      </c>
      <c r="Q40" s="32"/>
      <c r="R40" s="32"/>
      <c r="S40" s="32">
        <v>3700</v>
      </c>
      <c r="T40" s="32"/>
      <c r="U40" s="32">
        <v>4625</v>
      </c>
      <c r="V40" s="32">
        <v>4000</v>
      </c>
      <c r="W40" s="32">
        <v>1000</v>
      </c>
      <c r="X40" s="32"/>
      <c r="Y40" s="32">
        <v>0</v>
      </c>
      <c r="Z40" s="32"/>
      <c r="AA40" s="32"/>
      <c r="AB40" s="32">
        <v>500</v>
      </c>
      <c r="AC40" s="32"/>
      <c r="AD40" s="32">
        <v>5000</v>
      </c>
      <c r="AE40" s="32">
        <v>1650</v>
      </c>
      <c r="AF40" s="32"/>
      <c r="AG40" s="33">
        <f>SUM(I40:AF40)</f>
        <v>29255</v>
      </c>
      <c r="AH40" s="106"/>
      <c r="AJ40" s="106"/>
      <c r="AK40" s="33"/>
      <c r="AL40" s="32">
        <v>27000</v>
      </c>
      <c r="AM40" s="32">
        <v>17000</v>
      </c>
      <c r="AN40" s="32">
        <v>50000</v>
      </c>
      <c r="AO40" s="32">
        <v>29700</v>
      </c>
      <c r="AP40" s="33">
        <f>SUM(AL40:AO40)</f>
        <v>123700</v>
      </c>
      <c r="AQ40" s="32"/>
      <c r="AR40" s="33"/>
      <c r="AS40" s="32"/>
      <c r="AT40" s="33"/>
      <c r="AU40" s="74">
        <v>66500</v>
      </c>
      <c r="AV40" s="32">
        <v>119500</v>
      </c>
      <c r="AW40" s="32">
        <v>52000</v>
      </c>
      <c r="AX40" s="32">
        <v>16500</v>
      </c>
      <c r="AY40" s="32">
        <v>42500</v>
      </c>
      <c r="AZ40" s="32">
        <v>74000</v>
      </c>
      <c r="BA40" s="32">
        <v>3000</v>
      </c>
      <c r="BB40" s="32">
        <v>16500</v>
      </c>
      <c r="BC40" s="32">
        <v>15500</v>
      </c>
      <c r="BD40" s="32">
        <v>6500</v>
      </c>
      <c r="BE40" s="32">
        <v>35000</v>
      </c>
      <c r="BF40" s="32">
        <v>58065</v>
      </c>
      <c r="BG40" s="33">
        <f>SUM(AU40:BF40)</f>
        <v>505565</v>
      </c>
      <c r="BH40" s="32">
        <v>15000</v>
      </c>
      <c r="BI40" s="33">
        <f>SUM(BH40)</f>
        <v>15000</v>
      </c>
      <c r="BJ40" s="32">
        <v>28000</v>
      </c>
      <c r="BK40" s="32">
        <v>6500</v>
      </c>
      <c r="BL40" s="32">
        <v>9000</v>
      </c>
      <c r="BM40" s="32">
        <v>5000</v>
      </c>
      <c r="BN40" s="32">
        <v>4000</v>
      </c>
      <c r="BO40" s="32">
        <v>20000</v>
      </c>
      <c r="BP40" s="32">
        <v>13500</v>
      </c>
      <c r="BQ40" s="32">
        <v>7000</v>
      </c>
      <c r="BR40" s="32">
        <v>5000</v>
      </c>
      <c r="BS40" s="32">
        <v>5000</v>
      </c>
      <c r="BT40" s="32">
        <v>15000</v>
      </c>
      <c r="BU40" s="32">
        <v>15000</v>
      </c>
      <c r="BV40" s="32">
        <v>20000</v>
      </c>
      <c r="BW40" s="32">
        <v>3000</v>
      </c>
      <c r="BX40" s="32">
        <v>12000</v>
      </c>
      <c r="BY40" s="32">
        <v>12297.13</v>
      </c>
      <c r="BZ40" s="32"/>
      <c r="CA40" s="32"/>
      <c r="CB40" s="33">
        <f>SUM(BJ40:CA40)</f>
        <v>180297.13</v>
      </c>
      <c r="CC40" s="32">
        <v>24494</v>
      </c>
      <c r="CD40" s="33">
        <f>SUM(CC40)</f>
        <v>24494</v>
      </c>
      <c r="CE40" s="32">
        <v>50000</v>
      </c>
      <c r="CF40" s="33">
        <f>SUM(CE40)</f>
        <v>50000</v>
      </c>
      <c r="CG40" s="74"/>
      <c r="CH40" s="75">
        <v>96855</v>
      </c>
    </row>
    <row r="41" spans="1:86" ht="22.75" customHeight="1" x14ac:dyDescent="0.35">
      <c r="A41" s="5" t="s">
        <v>74</v>
      </c>
      <c r="B41" s="148" t="s">
        <v>81</v>
      </c>
      <c r="C41" s="149"/>
      <c r="D41" s="149"/>
      <c r="E41" s="149"/>
      <c r="F41" s="150"/>
      <c r="G41" s="27">
        <f t="shared" si="8"/>
        <v>25120</v>
      </c>
      <c r="H41" s="28"/>
      <c r="I41" s="31"/>
      <c r="J41" s="31"/>
      <c r="K41" s="10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>
        <v>400</v>
      </c>
      <c r="AE41" s="32"/>
      <c r="AF41" s="32"/>
      <c r="AG41" s="33">
        <f>SUM(I41:AF41)</f>
        <v>400</v>
      </c>
      <c r="AH41" s="32"/>
      <c r="AI41" s="32"/>
      <c r="AJ41" s="32"/>
      <c r="AK41" s="33"/>
      <c r="AL41" s="32"/>
      <c r="AM41" s="32"/>
      <c r="AN41" s="32"/>
      <c r="AO41" s="32"/>
      <c r="AP41" s="33"/>
      <c r="AQ41" s="32"/>
      <c r="AR41" s="33"/>
      <c r="AS41" s="32"/>
      <c r="AT41" s="33"/>
      <c r="AU41" s="74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3"/>
      <c r="BH41" s="32"/>
      <c r="BI41" s="33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3"/>
      <c r="CC41" s="32"/>
      <c r="CD41" s="33"/>
      <c r="CE41" s="32"/>
      <c r="CF41" s="33"/>
      <c r="CG41" s="74"/>
      <c r="CH41" s="75">
        <v>24720</v>
      </c>
    </row>
    <row r="42" spans="1:86" ht="22.75" customHeight="1" x14ac:dyDescent="0.35">
      <c r="A42" s="5" t="s">
        <v>82</v>
      </c>
      <c r="B42" s="148" t="s">
        <v>136</v>
      </c>
      <c r="C42" s="149"/>
      <c r="D42" s="149"/>
      <c r="E42" s="149"/>
      <c r="F42" s="150"/>
      <c r="G42" s="27">
        <f t="shared" si="8"/>
        <v>19500</v>
      </c>
      <c r="H42" s="28"/>
      <c r="I42" s="31"/>
      <c r="J42" s="31"/>
      <c r="K42" s="10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3"/>
      <c r="AH42" s="32"/>
      <c r="AI42" s="32"/>
      <c r="AJ42" s="32"/>
      <c r="AK42" s="33"/>
      <c r="AL42" s="32"/>
      <c r="AM42" s="32"/>
      <c r="AN42" s="32"/>
      <c r="AO42" s="32"/>
      <c r="AP42" s="33"/>
      <c r="AQ42" s="32"/>
      <c r="AR42" s="33"/>
      <c r="AS42" s="32"/>
      <c r="AT42" s="33"/>
      <c r="AU42" s="74"/>
      <c r="AV42" s="32">
        <v>2000</v>
      </c>
      <c r="AW42" s="32"/>
      <c r="AX42" s="32"/>
      <c r="AY42" s="32"/>
      <c r="AZ42" s="32">
        <v>1500</v>
      </c>
      <c r="BA42" s="32"/>
      <c r="BB42" s="32"/>
      <c r="BC42" s="32"/>
      <c r="BD42" s="32"/>
      <c r="BE42" s="32"/>
      <c r="BF42" s="32"/>
      <c r="BG42" s="33">
        <f>SUM(AU42:BF42)</f>
        <v>3500</v>
      </c>
      <c r="BH42" s="32"/>
      <c r="BI42" s="33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>
        <v>600</v>
      </c>
      <c r="BZ42" s="32"/>
      <c r="CA42" s="32"/>
      <c r="CB42" s="33">
        <f>SUM(BY42:BZ42)</f>
        <v>600</v>
      </c>
      <c r="CC42" s="32"/>
      <c r="CD42" s="33"/>
      <c r="CE42" s="32"/>
      <c r="CF42" s="33"/>
      <c r="CG42" s="74"/>
      <c r="CH42" s="75">
        <v>15400</v>
      </c>
    </row>
    <row r="43" spans="1:86" s="1" customFormat="1" ht="15" customHeight="1" x14ac:dyDescent="0.35">
      <c r="A43" s="46" t="s">
        <v>15</v>
      </c>
      <c r="B43" s="156" t="s">
        <v>16</v>
      </c>
      <c r="C43" s="157"/>
      <c r="D43" s="157"/>
      <c r="E43" s="157"/>
      <c r="F43" s="158"/>
      <c r="G43" s="41">
        <f>G44</f>
        <v>8000</v>
      </c>
      <c r="H43" s="42"/>
      <c r="I43" s="43"/>
      <c r="J43" s="43"/>
      <c r="K43" s="103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5"/>
      <c r="AH43" s="44"/>
      <c r="AI43" s="44"/>
      <c r="AJ43" s="44"/>
      <c r="AK43" s="45"/>
      <c r="AL43" s="44"/>
      <c r="AM43" s="44"/>
      <c r="AN43" s="44"/>
      <c r="AO43" s="44"/>
      <c r="AP43" s="45"/>
      <c r="AQ43" s="44"/>
      <c r="AR43" s="45"/>
      <c r="AS43" s="44"/>
      <c r="AT43" s="45"/>
      <c r="AU43" s="76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5"/>
      <c r="BH43" s="44"/>
      <c r="BI43" s="45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5"/>
      <c r="CC43" s="44"/>
      <c r="CD43" s="45"/>
      <c r="CE43" s="44"/>
      <c r="CF43" s="45"/>
      <c r="CG43" s="76"/>
      <c r="CH43" s="77"/>
    </row>
    <row r="44" spans="1:86" ht="15" customHeight="1" x14ac:dyDescent="0.35">
      <c r="A44" s="5" t="s">
        <v>83</v>
      </c>
      <c r="B44" s="148" t="s">
        <v>84</v>
      </c>
      <c r="C44" s="149"/>
      <c r="D44" s="149"/>
      <c r="E44" s="149"/>
      <c r="F44" s="150"/>
      <c r="G44" s="27">
        <f>SUM(AG44+AK44+AP44+AR44+AT44+BG44+BI44+CB44+CD44+CF44+CG44+CH44)</f>
        <v>8000</v>
      </c>
      <c r="H44" s="28"/>
      <c r="I44" s="31"/>
      <c r="J44" s="31"/>
      <c r="K44" s="10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3"/>
      <c r="AH44" s="32"/>
      <c r="AI44" s="32"/>
      <c r="AJ44" s="32"/>
      <c r="AK44" s="33"/>
      <c r="AL44" s="32"/>
      <c r="AM44" s="32"/>
      <c r="AN44" s="32"/>
      <c r="AO44" s="32"/>
      <c r="AP44" s="33"/>
      <c r="AQ44" s="32"/>
      <c r="AR44" s="33"/>
      <c r="AS44" s="32"/>
      <c r="AT44" s="33"/>
      <c r="AU44" s="74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3"/>
      <c r="BH44" s="32"/>
      <c r="BI44" s="33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3"/>
      <c r="CC44" s="32"/>
      <c r="CD44" s="33"/>
      <c r="CE44" s="32"/>
      <c r="CF44" s="33"/>
      <c r="CG44" s="74"/>
      <c r="CH44" s="75">
        <v>8000</v>
      </c>
    </row>
    <row r="45" spans="1:86" s="1" customFormat="1" ht="19.75" customHeight="1" x14ac:dyDescent="0.35">
      <c r="A45" s="46" t="s">
        <v>17</v>
      </c>
      <c r="B45" s="156" t="s">
        <v>39</v>
      </c>
      <c r="C45" s="157"/>
      <c r="D45" s="157"/>
      <c r="E45" s="157"/>
      <c r="F45" s="158"/>
      <c r="G45" s="41">
        <f>SUM(G46:G48)</f>
        <v>5100</v>
      </c>
      <c r="H45" s="42"/>
      <c r="I45" s="43"/>
      <c r="J45" s="43"/>
      <c r="K45" s="10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5"/>
      <c r="AH45" s="44"/>
      <c r="AI45" s="44"/>
      <c r="AJ45" s="44"/>
      <c r="AK45" s="45"/>
      <c r="AL45" s="44"/>
      <c r="AM45" s="44"/>
      <c r="AN45" s="44"/>
      <c r="AO45" s="44"/>
      <c r="AP45" s="45"/>
      <c r="AQ45" s="44"/>
      <c r="AR45" s="45"/>
      <c r="AS45" s="44"/>
      <c r="AT45" s="45"/>
      <c r="AU45" s="76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5"/>
      <c r="BH45" s="44"/>
      <c r="BI45" s="45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5"/>
      <c r="CC45" s="44"/>
      <c r="CD45" s="45"/>
      <c r="CE45" s="44"/>
      <c r="CF45" s="45"/>
      <c r="CG45" s="76"/>
      <c r="CH45" s="77"/>
    </row>
    <row r="46" spans="1:86" ht="19.75" customHeight="1" x14ac:dyDescent="0.35">
      <c r="A46" s="5" t="s">
        <v>85</v>
      </c>
      <c r="B46" s="148" t="s">
        <v>88</v>
      </c>
      <c r="C46" s="149"/>
      <c r="D46" s="149"/>
      <c r="E46" s="149"/>
      <c r="F46" s="150"/>
      <c r="G46" s="27">
        <f>SUM(AG46+AK46+AP46+AR46+AT46+BG46+BI46+CB46+CD46+CF46+CG46+CH46)</f>
        <v>0</v>
      </c>
      <c r="H46" s="28"/>
      <c r="I46" s="31"/>
      <c r="J46" s="31"/>
      <c r="K46" s="10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3"/>
      <c r="AH46" s="32"/>
      <c r="AI46" s="32"/>
      <c r="AJ46" s="32"/>
      <c r="AK46" s="33"/>
      <c r="AL46" s="32"/>
      <c r="AM46" s="32"/>
      <c r="AN46" s="32"/>
      <c r="AO46" s="32"/>
      <c r="AP46" s="33"/>
      <c r="AQ46" s="32"/>
      <c r="AR46" s="33"/>
      <c r="AS46" s="32"/>
      <c r="AT46" s="33"/>
      <c r="AU46" s="74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3"/>
      <c r="BH46" s="32"/>
      <c r="BI46" s="33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3"/>
      <c r="CC46" s="32"/>
      <c r="CD46" s="33"/>
      <c r="CE46" s="32"/>
      <c r="CF46" s="33"/>
      <c r="CG46" s="74"/>
      <c r="CH46" s="75"/>
    </row>
    <row r="47" spans="1:86" ht="19.75" customHeight="1" x14ac:dyDescent="0.35">
      <c r="A47" s="5" t="s">
        <v>86</v>
      </c>
      <c r="B47" s="148" t="s">
        <v>89</v>
      </c>
      <c r="C47" s="149"/>
      <c r="D47" s="149"/>
      <c r="E47" s="149"/>
      <c r="F47" s="150"/>
      <c r="G47" s="27">
        <f>SUM(AG47+AK47+AP47+AR47+AT47+BG47+BI47+CB47+CD47+CF47+CG47+CH47)</f>
        <v>0</v>
      </c>
      <c r="H47" s="28"/>
      <c r="I47" s="31"/>
      <c r="J47" s="31"/>
      <c r="K47" s="10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3"/>
      <c r="AH47" s="32"/>
      <c r="AI47" s="32"/>
      <c r="AJ47" s="32"/>
      <c r="AK47" s="33"/>
      <c r="AL47" s="32"/>
      <c r="AM47" s="32"/>
      <c r="AN47" s="32"/>
      <c r="AO47" s="32"/>
      <c r="AP47" s="33"/>
      <c r="AQ47" s="32"/>
      <c r="AR47" s="33"/>
      <c r="AS47" s="32"/>
      <c r="AT47" s="33"/>
      <c r="AU47" s="74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3"/>
      <c r="BH47" s="32"/>
      <c r="BI47" s="33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3"/>
      <c r="CC47" s="32"/>
      <c r="CD47" s="33"/>
      <c r="CE47" s="32"/>
      <c r="CF47" s="33"/>
      <c r="CG47" s="74"/>
      <c r="CH47" s="75"/>
    </row>
    <row r="48" spans="1:86" ht="19.75" customHeight="1" x14ac:dyDescent="0.35">
      <c r="A48" s="5" t="s">
        <v>87</v>
      </c>
      <c r="B48" s="148" t="s">
        <v>90</v>
      </c>
      <c r="C48" s="149"/>
      <c r="D48" s="149"/>
      <c r="E48" s="149"/>
      <c r="F48" s="150"/>
      <c r="G48" s="27">
        <f>SUM(AG48+AK48+AP48+AR48+AT48+BG48+BI48+CB48+CD48+CF48+CG48+CH48)</f>
        <v>5100</v>
      </c>
      <c r="H48" s="28"/>
      <c r="I48" s="31"/>
      <c r="J48" s="31"/>
      <c r="K48" s="10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3"/>
      <c r="AH48" s="32"/>
      <c r="AI48" s="32"/>
      <c r="AJ48" s="32"/>
      <c r="AK48" s="33"/>
      <c r="AL48" s="32"/>
      <c r="AM48" s="32"/>
      <c r="AN48" s="32"/>
      <c r="AO48" s="32"/>
      <c r="AP48" s="33"/>
      <c r="AQ48" s="32"/>
      <c r="AR48" s="33"/>
      <c r="AS48" s="32"/>
      <c r="AT48" s="33"/>
      <c r="AU48" s="74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3"/>
      <c r="BH48" s="32"/>
      <c r="BI48" s="33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3"/>
      <c r="CC48" s="32"/>
      <c r="CD48" s="33"/>
      <c r="CE48" s="32"/>
      <c r="CF48" s="33"/>
      <c r="CG48" s="74"/>
      <c r="CH48" s="75">
        <v>5100</v>
      </c>
    </row>
    <row r="49" spans="1:132" s="1" customFormat="1" ht="20.25" customHeight="1" x14ac:dyDescent="0.35">
      <c r="A49" s="46" t="s">
        <v>18</v>
      </c>
      <c r="B49" s="156" t="s">
        <v>19</v>
      </c>
      <c r="C49" s="157"/>
      <c r="D49" s="157"/>
      <c r="E49" s="157"/>
      <c r="F49" s="158"/>
      <c r="G49" s="41">
        <f>SUM(G50:G51)</f>
        <v>0</v>
      </c>
      <c r="H49" s="42"/>
      <c r="I49" s="43"/>
      <c r="J49" s="43"/>
      <c r="K49" s="103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5"/>
      <c r="AH49" s="44"/>
      <c r="AI49" s="44"/>
      <c r="AJ49" s="44"/>
      <c r="AK49" s="45"/>
      <c r="AL49" s="44"/>
      <c r="AM49" s="44"/>
      <c r="AN49" s="44"/>
      <c r="AO49" s="44"/>
      <c r="AP49" s="45"/>
      <c r="AQ49" s="44"/>
      <c r="AR49" s="45"/>
      <c r="AS49" s="44"/>
      <c r="AT49" s="45"/>
      <c r="AU49" s="76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5"/>
      <c r="BH49" s="44"/>
      <c r="BI49" s="45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5"/>
      <c r="CC49" s="44"/>
      <c r="CD49" s="45"/>
      <c r="CE49" s="44"/>
      <c r="CF49" s="45"/>
      <c r="CG49" s="76"/>
      <c r="CH49" s="77"/>
    </row>
    <row r="50" spans="1:132" ht="20.25" customHeight="1" x14ac:dyDescent="0.35">
      <c r="A50" s="5" t="s">
        <v>91</v>
      </c>
      <c r="B50" s="148" t="s">
        <v>93</v>
      </c>
      <c r="C50" s="149"/>
      <c r="D50" s="149"/>
      <c r="E50" s="149"/>
      <c r="F50" s="150"/>
      <c r="G50" s="27">
        <f>SUM(AG50+AK50+AP50+AR50+AT50+BG50+BI50+CB50+CD50+CF50+CG50+CH50)</f>
        <v>0</v>
      </c>
      <c r="H50" s="28"/>
      <c r="I50" s="31"/>
      <c r="J50" s="31"/>
      <c r="K50" s="10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3"/>
      <c r="AH50" s="32"/>
      <c r="AI50" s="32"/>
      <c r="AJ50" s="32"/>
      <c r="AK50" s="33"/>
      <c r="AL50" s="32"/>
      <c r="AM50" s="32"/>
      <c r="AN50" s="32"/>
      <c r="AO50" s="32"/>
      <c r="AP50" s="33"/>
      <c r="AQ50" s="32"/>
      <c r="AR50" s="33"/>
      <c r="AS50" s="32"/>
      <c r="AT50" s="33"/>
      <c r="AU50" s="74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3"/>
      <c r="BH50" s="32"/>
      <c r="BI50" s="33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3"/>
      <c r="CC50" s="32"/>
      <c r="CD50" s="33"/>
      <c r="CE50" s="32"/>
      <c r="CF50" s="33"/>
      <c r="CG50" s="74"/>
      <c r="CH50" s="75"/>
    </row>
    <row r="51" spans="1:132" ht="20.25" customHeight="1" x14ac:dyDescent="0.35">
      <c r="A51" s="5" t="s">
        <v>92</v>
      </c>
      <c r="B51" s="148" t="s">
        <v>94</v>
      </c>
      <c r="C51" s="149"/>
      <c r="D51" s="149"/>
      <c r="E51" s="149"/>
      <c r="F51" s="150"/>
      <c r="G51" s="27">
        <f>SUM(AG51+AK51+AP51+AR51+AT51+BG51+BI51+CB51+CD51+CF51+CG51+CH51)</f>
        <v>0</v>
      </c>
      <c r="H51" s="28"/>
      <c r="I51" s="31"/>
      <c r="J51" s="31"/>
      <c r="K51" s="10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3"/>
      <c r="AH51" s="32"/>
      <c r="AI51" s="32"/>
      <c r="AJ51" s="32"/>
      <c r="AK51" s="33"/>
      <c r="AL51" s="32"/>
      <c r="AM51" s="32"/>
      <c r="AN51" s="32"/>
      <c r="AO51" s="32"/>
      <c r="AP51" s="33"/>
      <c r="AQ51" s="32"/>
      <c r="AR51" s="33"/>
      <c r="AS51" s="32"/>
      <c r="AT51" s="33"/>
      <c r="AU51" s="74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3"/>
      <c r="BH51" s="32"/>
      <c r="BI51" s="33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3"/>
      <c r="CC51" s="32"/>
      <c r="CD51" s="33"/>
      <c r="CE51" s="32"/>
      <c r="CF51" s="33"/>
      <c r="CG51" s="74"/>
      <c r="CH51" s="75"/>
    </row>
    <row r="52" spans="1:132" s="1" customFormat="1" ht="18.75" customHeight="1" x14ac:dyDescent="0.35">
      <c r="A52" s="46" t="s">
        <v>20</v>
      </c>
      <c r="B52" s="156" t="s">
        <v>21</v>
      </c>
      <c r="C52" s="157"/>
      <c r="D52" s="157"/>
      <c r="E52" s="157"/>
      <c r="F52" s="158"/>
      <c r="G52" s="41">
        <f>SUM(G53:G54)</f>
        <v>0</v>
      </c>
      <c r="H52" s="42"/>
      <c r="I52" s="43"/>
      <c r="J52" s="43"/>
      <c r="K52" s="103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5"/>
      <c r="AH52" s="44"/>
      <c r="AI52" s="44"/>
      <c r="AJ52" s="44"/>
      <c r="AK52" s="45"/>
      <c r="AL52" s="44"/>
      <c r="AM52" s="44"/>
      <c r="AN52" s="44"/>
      <c r="AO52" s="44"/>
      <c r="AP52" s="45"/>
      <c r="AQ52" s="44"/>
      <c r="AR52" s="45"/>
      <c r="AS52" s="44"/>
      <c r="AT52" s="45"/>
      <c r="AU52" s="76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5"/>
      <c r="BH52" s="44"/>
      <c r="BI52" s="45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5"/>
      <c r="CC52" s="44"/>
      <c r="CD52" s="45"/>
      <c r="CE52" s="44"/>
      <c r="CF52" s="45"/>
      <c r="CG52" s="76"/>
      <c r="CH52" s="77"/>
    </row>
    <row r="53" spans="1:132" ht="18.75" customHeight="1" x14ac:dyDescent="0.35">
      <c r="A53" s="5" t="s">
        <v>95</v>
      </c>
      <c r="B53" s="148" t="s">
        <v>97</v>
      </c>
      <c r="C53" s="149"/>
      <c r="D53" s="149"/>
      <c r="E53" s="149"/>
      <c r="F53" s="150"/>
      <c r="G53" s="27">
        <f>SUM(AG53+AK53+AP53+AR53+AT53+BG53+BI53+CB53+CD53+CF53+CG53+CH53)</f>
        <v>0</v>
      </c>
      <c r="H53" s="28"/>
      <c r="I53" s="31"/>
      <c r="J53" s="31"/>
      <c r="K53" s="10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3"/>
      <c r="AH53" s="32"/>
      <c r="AI53" s="32"/>
      <c r="AJ53" s="32"/>
      <c r="AK53" s="33"/>
      <c r="AL53" s="32"/>
      <c r="AM53" s="32"/>
      <c r="AN53" s="32"/>
      <c r="AO53" s="32"/>
      <c r="AP53" s="33"/>
      <c r="AQ53" s="32"/>
      <c r="AR53" s="33"/>
      <c r="AS53" s="32"/>
      <c r="AT53" s="33"/>
      <c r="AU53" s="74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3"/>
      <c r="BH53" s="32"/>
      <c r="BI53" s="33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3"/>
      <c r="CC53" s="32"/>
      <c r="CD53" s="33"/>
      <c r="CE53" s="32"/>
      <c r="CF53" s="33"/>
      <c r="CG53" s="74"/>
      <c r="CH53" s="75"/>
    </row>
    <row r="54" spans="1:132" ht="18.75" customHeight="1" x14ac:dyDescent="0.35">
      <c r="A54" s="5" t="s">
        <v>96</v>
      </c>
      <c r="B54" s="148" t="s">
        <v>98</v>
      </c>
      <c r="C54" s="149"/>
      <c r="D54" s="149"/>
      <c r="E54" s="149"/>
      <c r="F54" s="150"/>
      <c r="G54" s="27">
        <f>SUM(AG54+AK54+AP54+AR54+AT54+BG54+BI54+CB54+CD54+CF54+CG54+CH54)</f>
        <v>0</v>
      </c>
      <c r="H54" s="28"/>
      <c r="I54" s="31"/>
      <c r="J54" s="31"/>
      <c r="K54" s="10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3"/>
      <c r="AH54" s="32"/>
      <c r="AI54" s="32"/>
      <c r="AJ54" s="32"/>
      <c r="AK54" s="33"/>
      <c r="AL54" s="32"/>
      <c r="AM54" s="32"/>
      <c r="AN54" s="32"/>
      <c r="AO54" s="32"/>
      <c r="AP54" s="33"/>
      <c r="AQ54" s="32"/>
      <c r="AR54" s="33"/>
      <c r="AS54" s="32"/>
      <c r="AT54" s="33"/>
      <c r="AU54" s="74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3"/>
      <c r="BH54" s="32"/>
      <c r="BI54" s="33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3"/>
      <c r="CC54" s="32"/>
      <c r="CD54" s="33"/>
      <c r="CE54" s="32"/>
      <c r="CF54" s="33"/>
      <c r="CG54" s="74"/>
      <c r="CH54" s="75"/>
    </row>
    <row r="55" spans="1:132" s="1" customFormat="1" ht="25.5" customHeight="1" x14ac:dyDescent="0.35">
      <c r="A55" s="46" t="s">
        <v>22</v>
      </c>
      <c r="B55" s="156" t="s">
        <v>23</v>
      </c>
      <c r="C55" s="157"/>
      <c r="D55" s="157"/>
      <c r="E55" s="157"/>
      <c r="F55" s="158"/>
      <c r="G55" s="41">
        <f>G56</f>
        <v>0</v>
      </c>
      <c r="H55" s="42"/>
      <c r="I55" s="43"/>
      <c r="J55" s="43"/>
      <c r="K55" s="103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5"/>
      <c r="AH55" s="44"/>
      <c r="AI55" s="44"/>
      <c r="AJ55" s="44"/>
      <c r="AK55" s="45"/>
      <c r="AL55" s="44"/>
      <c r="AM55" s="44"/>
      <c r="AN55" s="44"/>
      <c r="AO55" s="44"/>
      <c r="AP55" s="45"/>
      <c r="AQ55" s="44"/>
      <c r="AR55" s="45"/>
      <c r="AS55" s="44"/>
      <c r="AT55" s="45"/>
      <c r="AU55" s="76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5"/>
      <c r="BH55" s="44"/>
      <c r="BI55" s="45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5"/>
      <c r="CC55" s="44"/>
      <c r="CD55" s="45"/>
      <c r="CE55" s="44"/>
      <c r="CF55" s="45"/>
      <c r="CG55" s="76"/>
      <c r="CH55" s="77"/>
    </row>
    <row r="56" spans="1:132" ht="25.5" customHeight="1" thickBot="1" x14ac:dyDescent="0.4">
      <c r="A56" s="19" t="s">
        <v>99</v>
      </c>
      <c r="B56" s="148" t="s">
        <v>23</v>
      </c>
      <c r="C56" s="149"/>
      <c r="D56" s="149"/>
      <c r="E56" s="149"/>
      <c r="F56" s="150"/>
      <c r="G56" s="27">
        <f>SUM(AG56+AK56+AP56+AR56+AT56+BG56+BI56+CB56+CD56+CF56+CG56+CH56)</f>
        <v>0</v>
      </c>
      <c r="H56" s="28"/>
      <c r="I56" s="31"/>
      <c r="J56" s="31"/>
      <c r="K56" s="10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3"/>
      <c r="AH56" s="32"/>
      <c r="AI56" s="32"/>
      <c r="AJ56" s="32"/>
      <c r="AK56" s="33"/>
      <c r="AL56" s="32"/>
      <c r="AM56" s="32"/>
      <c r="AN56" s="32"/>
      <c r="AO56" s="32"/>
      <c r="AP56" s="33"/>
      <c r="AQ56" s="32"/>
      <c r="AR56" s="33"/>
      <c r="AS56" s="32"/>
      <c r="AT56" s="33"/>
      <c r="AU56" s="74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3"/>
      <c r="BH56" s="32"/>
      <c r="BI56" s="33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3"/>
      <c r="CC56" s="32"/>
      <c r="CD56" s="33"/>
      <c r="CE56" s="32"/>
      <c r="CF56" s="33"/>
      <c r="CG56" s="74"/>
      <c r="CH56" s="75"/>
    </row>
    <row r="57" spans="1:132" ht="19.75" customHeight="1" thickBot="1" x14ac:dyDescent="0.4">
      <c r="A57" s="159" t="s">
        <v>31</v>
      </c>
      <c r="B57" s="160"/>
      <c r="C57" s="160"/>
      <c r="D57" s="160"/>
      <c r="E57" s="160"/>
      <c r="F57" s="161"/>
      <c r="G57" s="26">
        <f>G31+G35+G43+G45+G49+G52+G55</f>
        <v>2253744.8499999996</v>
      </c>
      <c r="H57" s="28"/>
      <c r="I57" s="38">
        <f t="shared" ref="I57:S57" si="9">SUM(I31:I56)</f>
        <v>9300</v>
      </c>
      <c r="J57" s="38">
        <f t="shared" ref="J57" si="10">SUM(J31:J56)</f>
        <v>0</v>
      </c>
      <c r="K57" s="38">
        <f>SUM(K28:K56)</f>
        <v>2223</v>
      </c>
      <c r="L57" s="38">
        <f t="shared" si="9"/>
        <v>16280</v>
      </c>
      <c r="M57" s="38">
        <f t="shared" si="9"/>
        <v>9300</v>
      </c>
      <c r="N57" s="38">
        <f t="shared" si="9"/>
        <v>7700</v>
      </c>
      <c r="O57" s="38">
        <f>SUM(O28:O56)</f>
        <v>1845</v>
      </c>
      <c r="P57" s="38">
        <f t="shared" si="9"/>
        <v>5500</v>
      </c>
      <c r="Q57" s="38">
        <f>SUM(Q28:Q56)</f>
        <v>1988</v>
      </c>
      <c r="R57" s="38">
        <f>SUM(R28:R56)</f>
        <v>2201</v>
      </c>
      <c r="S57" s="38">
        <f t="shared" si="9"/>
        <v>27000</v>
      </c>
      <c r="T57" s="38">
        <f>SUM(T28:T56)</f>
        <v>0</v>
      </c>
      <c r="U57" s="38">
        <f>SUM(U31:U56)</f>
        <v>4625</v>
      </c>
      <c r="V57" s="38">
        <f>SUM(V28:V56)</f>
        <v>4000</v>
      </c>
      <c r="W57" s="38">
        <f>SUM(W28:W56)</f>
        <v>1000</v>
      </c>
      <c r="X57" s="38">
        <f t="shared" ref="X57:AK57" si="11">SUM(X31:X56)</f>
        <v>0</v>
      </c>
      <c r="Y57" s="38">
        <f t="shared" si="11"/>
        <v>0</v>
      </c>
      <c r="Z57" s="38">
        <f>SUM(Z28:Z56)</f>
        <v>1970</v>
      </c>
      <c r="AA57" s="38">
        <f>SUM(AA28:AA56)</f>
        <v>1970</v>
      </c>
      <c r="AB57" s="38">
        <f t="shared" si="11"/>
        <v>4500</v>
      </c>
      <c r="AC57" s="38">
        <f>SUM(AC28:AC56)</f>
        <v>1597</v>
      </c>
      <c r="AD57" s="111">
        <f t="shared" ref="AD57" si="12">SUM(AD31:AD56)</f>
        <v>6000</v>
      </c>
      <c r="AE57" s="38">
        <f>SUM(AE28:AE56)</f>
        <v>1650</v>
      </c>
      <c r="AF57" s="38">
        <f>SUM(AF28:AF56)</f>
        <v>2101</v>
      </c>
      <c r="AG57" s="72">
        <f>SUM(AG28:AG56)</f>
        <v>112750</v>
      </c>
      <c r="AH57" s="38">
        <f t="shared" si="11"/>
        <v>30000</v>
      </c>
      <c r="AI57" s="38">
        <f t="shared" si="11"/>
        <v>0</v>
      </c>
      <c r="AJ57" s="38">
        <f>SUM(AJ28:AJ56)</f>
        <v>30000</v>
      </c>
      <c r="AK57" s="72">
        <f t="shared" si="11"/>
        <v>60000</v>
      </c>
      <c r="AL57" s="38">
        <f t="shared" ref="AL57:AS57" si="13">SUM(AL31:AL56)</f>
        <v>35000</v>
      </c>
      <c r="AM57" s="38">
        <f>SUM(AM28:AM56)</f>
        <v>21500</v>
      </c>
      <c r="AN57" s="38">
        <f t="shared" si="13"/>
        <v>80000</v>
      </c>
      <c r="AO57" s="38">
        <f>SUM(AO28:AO56)</f>
        <v>49700</v>
      </c>
      <c r="AP57" s="72">
        <f t="shared" si="13"/>
        <v>186200</v>
      </c>
      <c r="AQ57" s="38">
        <f t="shared" si="13"/>
        <v>7000</v>
      </c>
      <c r="AR57" s="72">
        <f t="shared" si="13"/>
        <v>7000</v>
      </c>
      <c r="AS57" s="38">
        <f t="shared" si="13"/>
        <v>1500</v>
      </c>
      <c r="AT57" s="39">
        <f>SUM(AT28:AT56)</f>
        <v>1500</v>
      </c>
      <c r="AU57" s="38">
        <f>SUM(AU28:AU56)</f>
        <v>130000</v>
      </c>
      <c r="AV57" s="38">
        <f>SUM(AV31:AV56)</f>
        <v>147000</v>
      </c>
      <c r="AW57" s="38">
        <f>SUM(AW31:AW56)</f>
        <v>85000</v>
      </c>
      <c r="AX57" s="38">
        <f>SUM(AX28:AX56)</f>
        <v>25000</v>
      </c>
      <c r="AY57" s="38">
        <f t="shared" ref="AY57:BE57" si="14">SUM(AY31:AY56)</f>
        <v>55000</v>
      </c>
      <c r="AZ57" s="38">
        <f t="shared" si="14"/>
        <v>100000</v>
      </c>
      <c r="BA57" s="38">
        <f t="shared" si="14"/>
        <v>3000</v>
      </c>
      <c r="BB57" s="38">
        <f t="shared" si="14"/>
        <v>30000</v>
      </c>
      <c r="BC57" s="38">
        <f t="shared" si="14"/>
        <v>31500</v>
      </c>
      <c r="BD57" s="111">
        <f t="shared" si="14"/>
        <v>16500</v>
      </c>
      <c r="BE57" s="38">
        <f t="shared" si="14"/>
        <v>40000</v>
      </c>
      <c r="BF57" s="63">
        <f>SUM(BF28:BF56)</f>
        <v>58065</v>
      </c>
      <c r="BG57" s="39">
        <f>SUM(BG28:BG56)</f>
        <v>721065</v>
      </c>
      <c r="BH57" s="38">
        <f>SUM(BH31:BH56)</f>
        <v>15000</v>
      </c>
      <c r="BI57" s="39">
        <f>BH57</f>
        <v>15000</v>
      </c>
      <c r="BJ57" s="38">
        <f t="shared" ref="BJ57:BP57" si="15">SUM(BJ31:BJ56)</f>
        <v>35000</v>
      </c>
      <c r="BK57" s="38">
        <f t="shared" si="15"/>
        <v>6500</v>
      </c>
      <c r="BL57" s="38">
        <f>SUM(BL28:BL56)</f>
        <v>9000</v>
      </c>
      <c r="BM57" s="38">
        <f t="shared" si="15"/>
        <v>5000</v>
      </c>
      <c r="BN57" s="38">
        <f t="shared" si="15"/>
        <v>4000</v>
      </c>
      <c r="BO57" s="38">
        <f>SUM(BO28:BO56)</f>
        <v>20000</v>
      </c>
      <c r="BP57" s="38">
        <f t="shared" si="15"/>
        <v>13500</v>
      </c>
      <c r="BQ57" s="38">
        <f>SUM(BQ28:BQ56)</f>
        <v>7000</v>
      </c>
      <c r="BR57" s="38">
        <f>SUM(BR31:BR56)</f>
        <v>5000</v>
      </c>
      <c r="BS57" s="38">
        <f>SUM(BS28:BS56)</f>
        <v>5000</v>
      </c>
      <c r="BT57" s="38">
        <f>SUM(BT28:BT56)</f>
        <v>15000</v>
      </c>
      <c r="BU57" s="38">
        <f>SUM(BU28:BU56)</f>
        <v>15000</v>
      </c>
      <c r="BV57" s="38">
        <f>SUM(BV28:BV56)</f>
        <v>20000</v>
      </c>
      <c r="BW57" s="38">
        <f>SUM(BW31:BW56)</f>
        <v>3000</v>
      </c>
      <c r="BX57" s="38">
        <f>SUM(BX31:BX56)</f>
        <v>12000</v>
      </c>
      <c r="BY57" s="38">
        <f>SUM(BY31:BY56)</f>
        <v>23112.85</v>
      </c>
      <c r="BZ57" s="38">
        <f>SUM(BZ31:BZ56)</f>
        <v>2000</v>
      </c>
      <c r="CA57" s="63">
        <f>SUM(CA28:CA56)</f>
        <v>23800</v>
      </c>
      <c r="CB57" s="39">
        <f>SUM(BJ57:CA57)</f>
        <v>223912.85</v>
      </c>
      <c r="CC57" s="38">
        <f>SUM(CC31:CC56)</f>
        <v>24494</v>
      </c>
      <c r="CD57" s="39">
        <f>CC57</f>
        <v>24494</v>
      </c>
      <c r="CE57" s="38">
        <f>SUM(CE31:CE56)</f>
        <v>50000</v>
      </c>
      <c r="CF57" s="39">
        <f>CE57</f>
        <v>50000</v>
      </c>
      <c r="CG57" s="82">
        <f>SUM(CG31:CG56)</f>
        <v>690548</v>
      </c>
      <c r="CH57" s="83">
        <f>SUM(CH31:CH56)</f>
        <v>161275</v>
      </c>
    </row>
    <row r="58" spans="1:132" ht="27.25" customHeight="1" x14ac:dyDescent="0.35">
      <c r="A58" s="162" t="s">
        <v>29</v>
      </c>
      <c r="B58" s="163"/>
      <c r="C58" s="163"/>
      <c r="D58" s="163"/>
      <c r="E58" s="163"/>
      <c r="F58" s="164"/>
      <c r="G58" s="17">
        <f>G27</f>
        <v>2155821.85</v>
      </c>
    </row>
    <row r="59" spans="1:132" ht="27.25" customHeight="1" x14ac:dyDescent="0.35">
      <c r="A59" s="162" t="s">
        <v>28</v>
      </c>
      <c r="B59" s="163"/>
      <c r="C59" s="163"/>
      <c r="D59" s="163"/>
      <c r="E59" s="163"/>
      <c r="F59" s="164"/>
      <c r="G59" s="17">
        <f>G57</f>
        <v>2253744.8499999996</v>
      </c>
    </row>
    <row r="60" spans="1:132" ht="27.25" customHeight="1" x14ac:dyDescent="0.35">
      <c r="A60" s="162" t="s">
        <v>158</v>
      </c>
      <c r="B60" s="163"/>
      <c r="C60" s="163"/>
      <c r="D60" s="163"/>
      <c r="E60" s="163"/>
      <c r="F60" s="164"/>
      <c r="G60" s="88">
        <f>G58-G59</f>
        <v>-97922.999999999534</v>
      </c>
    </row>
    <row r="61" spans="1:132" s="73" customFormat="1" ht="27.25" customHeight="1" x14ac:dyDescent="0.35">
      <c r="A61" s="162" t="s">
        <v>137</v>
      </c>
      <c r="B61" s="163"/>
      <c r="C61" s="163"/>
      <c r="D61" s="163"/>
      <c r="E61" s="163"/>
      <c r="F61" s="164"/>
      <c r="G61" s="17">
        <v>312304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 s="59"/>
      <c r="BX61"/>
      <c r="BY61"/>
      <c r="BZ61"/>
      <c r="CA61"/>
      <c r="CB61"/>
      <c r="CC61"/>
      <c r="CD61"/>
      <c r="CE61"/>
      <c r="CF61"/>
      <c r="CG61"/>
      <c r="CH61"/>
      <c r="CI61" s="87"/>
      <c r="CJ61" s="87"/>
      <c r="CK61" s="87"/>
      <c r="CL61" s="87"/>
      <c r="CM61" s="87"/>
      <c r="CN61" s="87"/>
      <c r="CO61" s="87"/>
      <c r="CP61" s="87"/>
      <c r="CQ61" s="87"/>
      <c r="CR61" s="87"/>
      <c r="CS61" s="87"/>
      <c r="CT61" s="87"/>
      <c r="CU61" s="87"/>
      <c r="CV61" s="87"/>
      <c r="CW61" s="87"/>
      <c r="CX61" s="87"/>
      <c r="CY61" s="87"/>
      <c r="CZ61" s="87"/>
      <c r="DA61" s="87"/>
      <c r="DB61" s="87"/>
      <c r="DC61" s="87"/>
      <c r="DD61" s="87"/>
      <c r="DE61" s="87"/>
      <c r="DF61" s="87"/>
      <c r="DG61" s="87"/>
      <c r="DH61" s="87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</row>
    <row r="62" spans="1:132" ht="27.25" customHeight="1" x14ac:dyDescent="0.35">
      <c r="A62" s="162" t="s">
        <v>42</v>
      </c>
      <c r="B62" s="163"/>
      <c r="C62" s="163"/>
      <c r="D62" s="163"/>
      <c r="E62" s="163"/>
      <c r="F62" s="164"/>
      <c r="G62" s="17" t="s">
        <v>148</v>
      </c>
      <c r="BW62" s="2"/>
    </row>
    <row r="63" spans="1:132" s="73" customFormat="1" ht="27.25" customHeight="1" x14ac:dyDescent="0.35">
      <c r="A63" s="162" t="s">
        <v>41</v>
      </c>
      <c r="B63" s="163"/>
      <c r="C63" s="163"/>
      <c r="D63" s="163"/>
      <c r="E63" s="163"/>
      <c r="F63" s="164"/>
      <c r="G63" s="17">
        <f>G60+G61</f>
        <v>214381.00000000047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 s="87"/>
      <c r="CJ63" s="87"/>
      <c r="CK63" s="87"/>
      <c r="CL63" s="87"/>
      <c r="CM63" s="87"/>
      <c r="CN63" s="87"/>
      <c r="CO63" s="87"/>
      <c r="CP63" s="87"/>
      <c r="CQ63" s="87"/>
      <c r="CR63" s="87"/>
      <c r="CS63" s="87"/>
      <c r="CT63" s="87"/>
      <c r="CU63" s="87"/>
      <c r="CV63" s="87"/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</row>
    <row r="64" spans="1:132" ht="27.25" customHeight="1" x14ac:dyDescent="0.35">
      <c r="A64" s="162" t="s">
        <v>40</v>
      </c>
      <c r="B64" s="163"/>
      <c r="C64" s="163"/>
      <c r="D64" s="163"/>
      <c r="E64" s="163"/>
      <c r="F64" s="164"/>
      <c r="G64" s="17" t="s">
        <v>148</v>
      </c>
    </row>
    <row r="65" spans="7:7" x14ac:dyDescent="0.35">
      <c r="G65" s="2"/>
    </row>
    <row r="66" spans="7:7" x14ac:dyDescent="0.35">
      <c r="G66" s="2"/>
    </row>
    <row r="67" spans="7:7" x14ac:dyDescent="0.35">
      <c r="G67" s="2"/>
    </row>
    <row r="68" spans="7:7" x14ac:dyDescent="0.35">
      <c r="G68" s="2"/>
    </row>
    <row r="69" spans="7:7" x14ac:dyDescent="0.35">
      <c r="G69" s="2"/>
    </row>
    <row r="70" spans="7:7" x14ac:dyDescent="0.35">
      <c r="G70" s="2"/>
    </row>
  </sheetData>
  <mergeCells count="89">
    <mergeCell ref="B11:F11"/>
    <mergeCell ref="B8:F8"/>
    <mergeCell ref="B4:F4"/>
    <mergeCell ref="A5:F5"/>
    <mergeCell ref="B6:F6"/>
    <mergeCell ref="B7:F7"/>
    <mergeCell ref="B9:F9"/>
    <mergeCell ref="B16:F16"/>
    <mergeCell ref="B22:F22"/>
    <mergeCell ref="B26:F26"/>
    <mergeCell ref="B18:F18"/>
    <mergeCell ref="B19:F19"/>
    <mergeCell ref="B20:F20"/>
    <mergeCell ref="B21:F21"/>
    <mergeCell ref="B23:F23"/>
    <mergeCell ref="B24:F24"/>
    <mergeCell ref="B25:F25"/>
    <mergeCell ref="A64:F64"/>
    <mergeCell ref="B10:F10"/>
    <mergeCell ref="B12:F12"/>
    <mergeCell ref="B14:F14"/>
    <mergeCell ref="B15:F15"/>
    <mergeCell ref="B17:F17"/>
    <mergeCell ref="B43:F43"/>
    <mergeCell ref="B45:F45"/>
    <mergeCell ref="B49:F49"/>
    <mergeCell ref="B52:F52"/>
    <mergeCell ref="B55:F55"/>
    <mergeCell ref="B51:F51"/>
    <mergeCell ref="B53:F53"/>
    <mergeCell ref="B54:F54"/>
    <mergeCell ref="B56:F56"/>
    <mergeCell ref="B13:F13"/>
    <mergeCell ref="A57:F57"/>
    <mergeCell ref="A58:F58"/>
    <mergeCell ref="A59:F59"/>
    <mergeCell ref="A63:F63"/>
    <mergeCell ref="B35:F35"/>
    <mergeCell ref="A62:F62"/>
    <mergeCell ref="A61:F61"/>
    <mergeCell ref="B44:F44"/>
    <mergeCell ref="B46:F46"/>
    <mergeCell ref="B47:F47"/>
    <mergeCell ref="B48:F48"/>
    <mergeCell ref="B40:F40"/>
    <mergeCell ref="B41:F41"/>
    <mergeCell ref="B42:F42"/>
    <mergeCell ref="A60:F60"/>
    <mergeCell ref="B50:F50"/>
    <mergeCell ref="B27:F27"/>
    <mergeCell ref="B28:F28"/>
    <mergeCell ref="A29:F29"/>
    <mergeCell ref="B30:F30"/>
    <mergeCell ref="B31:F31"/>
    <mergeCell ref="B32:F32"/>
    <mergeCell ref="B33:F33"/>
    <mergeCell ref="B34:F34"/>
    <mergeCell ref="B38:F38"/>
    <mergeCell ref="B39:F39"/>
    <mergeCell ref="B36:F36"/>
    <mergeCell ref="B37:F37"/>
    <mergeCell ref="I3:CF3"/>
    <mergeCell ref="CG3:CH4"/>
    <mergeCell ref="BH4:BH5"/>
    <mergeCell ref="CG5:CG6"/>
    <mergeCell ref="AG4:AG6"/>
    <mergeCell ref="AK4:AK6"/>
    <mergeCell ref="AP4:AP6"/>
    <mergeCell ref="BR5:BX5"/>
    <mergeCell ref="CH5:CH6"/>
    <mergeCell ref="CF4:CF6"/>
    <mergeCell ref="AQ4:AQ6"/>
    <mergeCell ref="BM5:BQ5"/>
    <mergeCell ref="CE4:CE6"/>
    <mergeCell ref="I4:AF5"/>
    <mergeCell ref="CB4:CB6"/>
    <mergeCell ref="BJ5:BL5"/>
    <mergeCell ref="CD4:CD6"/>
    <mergeCell ref="AU4:BF5"/>
    <mergeCell ref="CC4:CC6"/>
    <mergeCell ref="BY5:BZ5"/>
    <mergeCell ref="BJ4:BZ4"/>
    <mergeCell ref="AH4:AJ5"/>
    <mergeCell ref="AR4:AR6"/>
    <mergeCell ref="AT4:AT6"/>
    <mergeCell ref="BG4:BG6"/>
    <mergeCell ref="BI4:BI6"/>
    <mergeCell ref="AS4:AS5"/>
    <mergeCell ref="AL4:AO5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  <ignoredErrors>
    <ignoredError sqref="G13 G35 G43 G45 G49 G52 G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39" sqref="K38:K39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4</vt:i4>
      </vt:variant>
    </vt:vector>
  </HeadingPairs>
  <TitlesOfParts>
    <vt:vector size="6" baseType="lpstr">
      <vt:lpstr>Plan za 2021.</vt:lpstr>
      <vt:lpstr>-</vt:lpstr>
      <vt:lpstr>'Plan za 2021.'!_Toc505955321</vt:lpstr>
      <vt:lpstr>'Plan za 2021.'!_Toc63856549</vt:lpstr>
      <vt:lpstr>'Plan za 2021.'!_Toc63856551</vt:lpstr>
      <vt:lpstr>'Plan za 2021.'!_Toc63856552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</dc:creator>
  <cp:lastModifiedBy>Dražen</cp:lastModifiedBy>
  <cp:lastPrinted>2019-02-28T08:34:38Z</cp:lastPrinted>
  <dcterms:created xsi:type="dcterms:W3CDTF">2015-11-17T16:39:13Z</dcterms:created>
  <dcterms:modified xsi:type="dcterms:W3CDTF">2021-02-25T08:31:18Z</dcterms:modified>
</cp:coreProperties>
</file>